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1574819-3B2A-46AD-8D84-04C09EFF7AA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Тит лист" sheetId="4" r:id="rId1"/>
    <sheet name="Лист1" sheetId="5" r:id="rId2"/>
    <sheet name="Лист2" sheetId="6" r:id="rId3"/>
    <sheet name="учебный план" sheetId="1" r:id="rId4"/>
  </sheets>
  <definedNames>
    <definedName name="_xlnm.Print_Area" localSheetId="1">Лист1!$A$1:$AA$39</definedName>
    <definedName name="_xlnm.Print_Area" localSheetId="2">Лист2!$A$1:$BM$29</definedName>
    <definedName name="_xlnm.Print_Area" localSheetId="3">'учебный план'!$A$1:$S$69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P17" i="1"/>
  <c r="O21" i="1"/>
  <c r="P21" i="1"/>
  <c r="O27" i="1"/>
  <c r="P27" i="1"/>
  <c r="O36" i="1"/>
  <c r="O37" i="1" s="1"/>
  <c r="P36" i="1"/>
  <c r="P37" i="1" s="1"/>
  <c r="O45" i="1"/>
  <c r="P45" i="1"/>
  <c r="O50" i="1"/>
  <c r="P50" i="1"/>
  <c r="O51" i="1"/>
  <c r="P51" i="1"/>
  <c r="O58" i="1"/>
  <c r="P58" i="1"/>
  <c r="T37" i="1"/>
  <c r="T36" i="1"/>
  <c r="P62" i="1" l="1"/>
  <c r="O62" i="1"/>
  <c r="I26" i="1"/>
  <c r="AB32" i="4"/>
  <c r="Q58" i="1" l="1"/>
  <c r="R58" i="1"/>
  <c r="S58" i="1"/>
  <c r="K58" i="1"/>
  <c r="L58" i="1"/>
  <c r="M58" i="1"/>
  <c r="N58" i="1"/>
  <c r="H58" i="1"/>
  <c r="J58" i="1"/>
  <c r="I57" i="1"/>
  <c r="E58" i="1"/>
  <c r="J20" i="1" l="1"/>
  <c r="S36" i="1"/>
  <c r="S17" i="1"/>
  <c r="S27" i="1"/>
  <c r="S21" i="1"/>
  <c r="S50" i="1"/>
  <c r="S45" i="1"/>
  <c r="S37" i="1" l="1"/>
  <c r="S51" i="1"/>
  <c r="S61" i="1"/>
  <c r="J42" i="1"/>
  <c r="J43" i="1"/>
  <c r="J44" i="1"/>
  <c r="J41" i="1"/>
  <c r="J30" i="1"/>
  <c r="J31" i="1"/>
  <c r="J32" i="1"/>
  <c r="J34" i="1"/>
  <c r="J35" i="1"/>
  <c r="J29" i="1"/>
  <c r="J24" i="1"/>
  <c r="J25" i="1"/>
  <c r="J26" i="1"/>
  <c r="J19" i="1"/>
  <c r="D17" i="1"/>
  <c r="E17" i="1"/>
  <c r="D21" i="1"/>
  <c r="E21" i="1"/>
  <c r="E27" i="1"/>
  <c r="D27" i="1"/>
  <c r="E36" i="1"/>
  <c r="D36" i="1"/>
  <c r="E45" i="1"/>
  <c r="D45" i="1"/>
  <c r="D50" i="1"/>
  <c r="E50" i="1"/>
  <c r="D58" i="1"/>
  <c r="Q27" i="1"/>
  <c r="R27" i="1"/>
  <c r="H27" i="1"/>
  <c r="K27" i="1"/>
  <c r="M27" i="1"/>
  <c r="I23" i="1"/>
  <c r="E37" i="1" l="1"/>
  <c r="L26" i="1"/>
  <c r="N26" i="1"/>
  <c r="S62" i="1"/>
  <c r="D51" i="1"/>
  <c r="E51" i="1"/>
  <c r="D37" i="1"/>
  <c r="N23" i="1"/>
  <c r="H61" i="1" l="1"/>
  <c r="N61" i="1"/>
  <c r="G50" i="1"/>
  <c r="H50" i="1"/>
  <c r="K50" i="1"/>
  <c r="M50" i="1"/>
  <c r="R50" i="1"/>
  <c r="Q50" i="1"/>
  <c r="I49" i="1"/>
  <c r="I55" i="1" l="1"/>
  <c r="I54" i="1"/>
  <c r="L48" i="1"/>
  <c r="I48" i="1"/>
  <c r="I47" i="1"/>
  <c r="I50" i="1" l="1"/>
  <c r="L47" i="1"/>
  <c r="L50" i="1" s="1"/>
  <c r="J50" i="1"/>
  <c r="N47" i="1"/>
  <c r="N48" i="1"/>
  <c r="I42" i="1"/>
  <c r="I43" i="1"/>
  <c r="I44" i="1"/>
  <c r="L42" i="1"/>
  <c r="L43" i="1"/>
  <c r="L44" i="1"/>
  <c r="L41" i="1"/>
  <c r="K36" i="1"/>
  <c r="M36" i="1"/>
  <c r="Q36" i="1"/>
  <c r="R36" i="1"/>
  <c r="H36" i="1"/>
  <c r="L33" i="1"/>
  <c r="L34" i="1"/>
  <c r="L35" i="1"/>
  <c r="I33" i="1"/>
  <c r="I34" i="1"/>
  <c r="I35" i="1"/>
  <c r="L31" i="1"/>
  <c r="L32" i="1"/>
  <c r="I31" i="1"/>
  <c r="I32" i="1"/>
  <c r="N32" i="1" s="1"/>
  <c r="L30" i="1"/>
  <c r="I30" i="1"/>
  <c r="L29" i="1"/>
  <c r="I29" i="1"/>
  <c r="I25" i="1"/>
  <c r="I24" i="1"/>
  <c r="L25" i="1"/>
  <c r="L20" i="1"/>
  <c r="L19" i="1"/>
  <c r="I20" i="1"/>
  <c r="I19" i="1"/>
  <c r="N19" i="1" s="1"/>
  <c r="I13" i="1"/>
  <c r="N13" i="1" s="1"/>
  <c r="L13" i="1"/>
  <c r="L14" i="1"/>
  <c r="L15" i="1"/>
  <c r="L16" i="1"/>
  <c r="N44" i="1" l="1"/>
  <c r="L24" i="1"/>
  <c r="L27" i="1" s="1"/>
  <c r="J27" i="1"/>
  <c r="N24" i="1"/>
  <c r="I27" i="1"/>
  <c r="N50" i="1"/>
  <c r="N42" i="1"/>
  <c r="N43" i="1"/>
  <c r="N33" i="1"/>
  <c r="N20" i="1"/>
  <c r="N29" i="1"/>
  <c r="N35" i="1"/>
  <c r="L36" i="1"/>
  <c r="N34" i="1"/>
  <c r="N30" i="1"/>
  <c r="N31" i="1"/>
  <c r="J36" i="1"/>
  <c r="I36" i="1"/>
  <c r="N36" i="1" l="1"/>
  <c r="H45" i="1"/>
  <c r="H51" i="1" s="1"/>
  <c r="K45" i="1"/>
  <c r="K51" i="1" s="1"/>
  <c r="M45" i="1"/>
  <c r="M51" i="1" s="1"/>
  <c r="Q45" i="1"/>
  <c r="Q51" i="1" s="1"/>
  <c r="R45" i="1"/>
  <c r="R51" i="1" s="1"/>
  <c r="H21" i="1"/>
  <c r="J21" i="1"/>
  <c r="K21" i="1"/>
  <c r="L21" i="1"/>
  <c r="M21" i="1"/>
  <c r="N21" i="1"/>
  <c r="Q21" i="1"/>
  <c r="R21" i="1"/>
  <c r="H17" i="1"/>
  <c r="J17" i="1"/>
  <c r="K17" i="1"/>
  <c r="L17" i="1"/>
  <c r="M17" i="1"/>
  <c r="Q17" i="1"/>
  <c r="R17" i="1"/>
  <c r="I60" i="1"/>
  <c r="I61" i="1" s="1"/>
  <c r="I56" i="1"/>
  <c r="I58" i="1" s="1"/>
  <c r="I41" i="1"/>
  <c r="N41" i="1" s="1"/>
  <c r="N25" i="1"/>
  <c r="N27" i="1" s="1"/>
  <c r="I21" i="1"/>
  <c r="I14" i="1"/>
  <c r="N14" i="1" s="1"/>
  <c r="I15" i="1"/>
  <c r="N15" i="1" s="1"/>
  <c r="I16" i="1"/>
  <c r="N16" i="1" s="1"/>
  <c r="H37" i="1" l="1"/>
  <c r="H62" i="1" s="1"/>
  <c r="Q37" i="1"/>
  <c r="Q62" i="1" s="1"/>
  <c r="M37" i="1"/>
  <c r="L37" i="1"/>
  <c r="R37" i="1"/>
  <c r="R62" i="1" s="1"/>
  <c r="J37" i="1"/>
  <c r="K37" i="1"/>
  <c r="K62" i="1" s="1"/>
  <c r="I17" i="1"/>
  <c r="I37" i="1" s="1"/>
  <c r="U37" i="1" s="1"/>
  <c r="N17" i="1"/>
  <c r="N37" i="1" s="1"/>
  <c r="I45" i="1"/>
  <c r="I51" i="1" s="1"/>
  <c r="M62" i="1"/>
  <c r="I62" i="1" l="1"/>
  <c r="L45" i="1"/>
  <c r="L51" i="1" s="1"/>
  <c r="J45" i="1"/>
  <c r="J51" i="1" s="1"/>
  <c r="N45" i="1"/>
  <c r="N51" i="1" s="1"/>
  <c r="N62" i="1" l="1"/>
  <c r="J62" i="1"/>
  <c r="L62" i="1"/>
</calcChain>
</file>

<file path=xl/sharedStrings.xml><?xml version="1.0" encoding="utf-8"?>
<sst xmlns="http://schemas.openxmlformats.org/spreadsheetml/2006/main" count="460" uniqueCount="256">
  <si>
    <t>Шифр</t>
  </si>
  <si>
    <t>НАЗВАНИЕ УЧЕБНОЙ ДИСЦИПЛИНЫ</t>
  </si>
  <si>
    <t>Экзамены</t>
  </si>
  <si>
    <t>Зачеты</t>
  </si>
  <si>
    <t>Распределение по семестрам  форми контроля</t>
  </si>
  <si>
    <t>Количество зачетных единиц</t>
  </si>
  <si>
    <t>Количество часов</t>
  </si>
  <si>
    <t>Общий обьем уч. часов</t>
  </si>
  <si>
    <t>Аудиторных</t>
  </si>
  <si>
    <t>Всего</t>
  </si>
  <si>
    <t>Лекции</t>
  </si>
  <si>
    <t>Лабораторные</t>
  </si>
  <si>
    <t>Самостоятельная работа студента</t>
  </si>
  <si>
    <t>Распределение зачетных единиц по курсам и семестрам</t>
  </si>
  <si>
    <t>1 курс</t>
  </si>
  <si>
    <t>2 курс</t>
  </si>
  <si>
    <t>1 сем</t>
  </si>
  <si>
    <t>2 сем</t>
  </si>
  <si>
    <t>Количество недель в семестре</t>
  </si>
  <si>
    <t>БГБ 1.1.1</t>
  </si>
  <si>
    <t>БГБ 1.1.3</t>
  </si>
  <si>
    <t>БГБ 1.1.2</t>
  </si>
  <si>
    <t>БГБ 1.1.4</t>
  </si>
  <si>
    <t>Блок 1  Базовая часть</t>
  </si>
  <si>
    <t>1.1. Гуманитарные и социально-экономические учебные дисциплины</t>
  </si>
  <si>
    <t>Курсовые</t>
  </si>
  <si>
    <t>работы</t>
  </si>
  <si>
    <t>проекты</t>
  </si>
  <si>
    <t>БФБ 1.2.1</t>
  </si>
  <si>
    <t>БФБ 1.2.2</t>
  </si>
  <si>
    <t>1.3. Дисциплины общепрофессиональной подготовки</t>
  </si>
  <si>
    <t>БПБ 1.3.1</t>
  </si>
  <si>
    <t>БПБ 1.3.2</t>
  </si>
  <si>
    <t>БПБ 1.3.3</t>
  </si>
  <si>
    <t>1.4 Дисциплины профессиональной и практической подготовки</t>
  </si>
  <si>
    <t>БПБ 1.4.1</t>
  </si>
  <si>
    <t>БПБ 1.4.2</t>
  </si>
  <si>
    <t>БПБ 1.4.3</t>
  </si>
  <si>
    <t>БПБ 1.4.5</t>
  </si>
  <si>
    <t>БПБ 1.4.6</t>
  </si>
  <si>
    <t>БПБ 1.4.7</t>
  </si>
  <si>
    <t>Всего базовая часть, Блок 1</t>
  </si>
  <si>
    <t>ВСБ 2.2.1</t>
  </si>
  <si>
    <t>ВСБ 2.2.2</t>
  </si>
  <si>
    <t>Всего вариативная часть,  Блок 1</t>
  </si>
  <si>
    <t>Блок 2 Практики</t>
  </si>
  <si>
    <t>Вариативная часть</t>
  </si>
  <si>
    <t>ВПБ 2.1</t>
  </si>
  <si>
    <t>ВПБ 2.2</t>
  </si>
  <si>
    <t>ВПБ 2.3</t>
  </si>
  <si>
    <t>Всего вариативная часть, Блок 2</t>
  </si>
  <si>
    <t>Блок 3. Государственная итоговая аттестация</t>
  </si>
  <si>
    <t>БГА 3.1</t>
  </si>
  <si>
    <t>Всего базовая часть, Блок 3</t>
  </si>
  <si>
    <t>Общая трудоемкость программы</t>
  </si>
  <si>
    <t>Факультативные учебные дисциплины (при наличии)</t>
  </si>
  <si>
    <t>Количество экзаменов</t>
  </si>
  <si>
    <t>Количество зачетов</t>
  </si>
  <si>
    <t>Количество курсовых работ</t>
  </si>
  <si>
    <t>Количество курсовых проектов</t>
  </si>
  <si>
    <t>______________</t>
  </si>
  <si>
    <t>_______________</t>
  </si>
  <si>
    <t>Практические, семинарские занятия</t>
  </si>
  <si>
    <t>3 сем</t>
  </si>
  <si>
    <t>4 сем</t>
  </si>
  <si>
    <t>Производственная (переддипломная) практика</t>
  </si>
  <si>
    <t>История и философия науки</t>
  </si>
  <si>
    <t>Охрана труда</t>
  </si>
  <si>
    <t>2д</t>
  </si>
  <si>
    <t>Психология развития личности</t>
  </si>
  <si>
    <t>Информационные системы и технологии</t>
  </si>
  <si>
    <t>Актуальные проблемы современной психологии</t>
  </si>
  <si>
    <t>Интеллектуальная собственность</t>
  </si>
  <si>
    <t xml:space="preserve">БПБ 1.4.4 </t>
  </si>
  <si>
    <t xml:space="preserve">Психологические практики и технологии </t>
  </si>
  <si>
    <t>1д</t>
  </si>
  <si>
    <t>Методы психологической диагностики и коррекции</t>
  </si>
  <si>
    <t>Психология конфликта</t>
  </si>
  <si>
    <t>Технологии социально-психологического проектирования</t>
  </si>
  <si>
    <t>Психофизиология и нейрокорекция</t>
  </si>
  <si>
    <t>Социально-психологическая помощь разным категориям населения</t>
  </si>
  <si>
    <t>Психология внутриличностного конфликта</t>
  </si>
  <si>
    <t>Психология аддикции/ Психология девиантного поведения</t>
  </si>
  <si>
    <t>Психология суицидального поведения/ Психологии девиации</t>
  </si>
  <si>
    <t>3д</t>
  </si>
  <si>
    <t>Психология массовидных явлений</t>
  </si>
  <si>
    <t>Работа психолога в организации</t>
  </si>
  <si>
    <t>Психологическая помощь в экстренных ситуациях</t>
  </si>
  <si>
    <t>Групповая психотерапия</t>
  </si>
  <si>
    <t>2.1 Дисциплины самостоятельного выбора учебного заведения</t>
  </si>
  <si>
    <t>ВСБ 2.2.3</t>
  </si>
  <si>
    <t>Психология успешности / Психология жизненного самоопределения</t>
  </si>
  <si>
    <t>Иностранный язык (в профессиональной среде)</t>
  </si>
  <si>
    <t>БПБ 1.3.4</t>
  </si>
  <si>
    <t xml:space="preserve">Педагогика высшей школы </t>
  </si>
  <si>
    <t>2.2 Дисциплины самостоятельного выбора студента</t>
  </si>
  <si>
    <t>3 курс</t>
  </si>
  <si>
    <t>5 сем</t>
  </si>
  <si>
    <t xml:space="preserve">Методология и методы научных исследований </t>
  </si>
  <si>
    <t>ВПБ 2.4</t>
  </si>
  <si>
    <t>5д</t>
  </si>
  <si>
    <t>Производственная (ассистентская) практика</t>
  </si>
  <si>
    <t xml:space="preserve">Подготовка к процедуре защиты  и защита выпускной квалификационной работы </t>
  </si>
  <si>
    <t>Психология здоровья личности</t>
  </si>
  <si>
    <t xml:space="preserve">М.В. Макаренко </t>
  </si>
  <si>
    <t>И.А. Вялкова</t>
  </si>
  <si>
    <t>Т.Г. Винтонюк</t>
  </si>
  <si>
    <t>Производственная (НИР, рассредоточенно) практика</t>
  </si>
  <si>
    <t>Учебная практика</t>
  </si>
  <si>
    <t xml:space="preserve">Проректор </t>
  </si>
  <si>
    <t>Декан факультета филологии и массовых</t>
  </si>
  <si>
    <t>коммуникаций</t>
  </si>
  <si>
    <t xml:space="preserve">Заведующий кафедрой практической </t>
  </si>
  <si>
    <t>психологии</t>
  </si>
  <si>
    <t>2.1.1 Дисциплина профессиональной и практической подготовки</t>
  </si>
  <si>
    <t>ВПБ 2.1.1.1</t>
  </si>
  <si>
    <t>ВПБ 2.1.1.2</t>
  </si>
  <si>
    <t>ВПБ 2.1.1.3</t>
  </si>
  <si>
    <t>ВПБ 2.1.1.4</t>
  </si>
  <si>
    <t>1.2. Дисциплины естественной (фундаментальной) подготовки</t>
  </si>
  <si>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</si>
  <si>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</si>
  <si>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</si>
  <si>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</si>
  <si>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Ученым Советом МГУ</t>
  </si>
  <si>
    <t>Направление подготовки:</t>
  </si>
  <si>
    <t>протокол №_____ от __________________</t>
  </si>
  <si>
    <t>Название образовательной программы:</t>
  </si>
  <si>
    <t>Программа подготовки:</t>
  </si>
  <si>
    <t>Магистратура</t>
  </si>
  <si>
    <t>Квалификация:</t>
  </si>
  <si>
    <t>Магистр</t>
  </si>
  <si>
    <t>Срок обучения:</t>
  </si>
  <si>
    <t>Форма обучения: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</si>
  <si>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</si>
  <si>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</si>
  <si>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</si>
  <si>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</si>
  <si>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</si>
  <si>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</si>
  <si>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</si>
  <si>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</si>
  <si>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</si>
  <si>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</si>
  <si>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</si>
  <si>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</si>
  <si>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</si>
  <si>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</si>
  <si>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</si>
  <si>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</si>
  <si>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</si>
  <si>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</si>
  <si>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</si>
  <si>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</si>
  <si>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</si>
  <si>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</si>
  <si>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</si>
  <si>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</si>
  <si>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</si>
  <si>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</si>
  <si>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</si>
  <si>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</si>
  <si>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</si>
  <si>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</si>
  <si>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</si>
  <si>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</si>
  <si>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</si>
  <si>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Подготовка к процедуре защиты и защита выпускной квалификационной работы</t>
  </si>
  <si>
    <t>2  года 6 месяцев</t>
  </si>
  <si>
    <t>заочная</t>
  </si>
  <si>
    <t>37.00.00 Психологические науки</t>
  </si>
  <si>
    <t>37.04.01 Психология</t>
  </si>
  <si>
    <t>Психология (профиль: Практическая психология)</t>
  </si>
  <si>
    <t>П</t>
  </si>
  <si>
    <t>ВКР</t>
  </si>
  <si>
    <t>ГА</t>
  </si>
  <si>
    <t>К</t>
  </si>
  <si>
    <t>Укрупненная группа направлений подготовки:</t>
  </si>
  <si>
    <t>И. о. ректора_____________ Л. А. Сиволап</t>
  </si>
  <si>
    <t>2,3,4,5</t>
  </si>
  <si>
    <t>Кафедра</t>
  </si>
  <si>
    <t>КПП</t>
  </si>
  <si>
    <t>КРЯЛ</t>
  </si>
  <si>
    <t>КСКТ</t>
  </si>
  <si>
    <t>КСАИТ</t>
  </si>
  <si>
    <t>КГУП</t>
  </si>
  <si>
    <t>КИЯМК</t>
  </si>
  <si>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</si>
  <si>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</si>
  <si>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</si>
  <si>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</si>
  <si>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</si>
  <si>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</si>
  <si>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 xml:space="preserve">___________Л.А. Сиволап
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</si>
  <si>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</si>
  <si>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</si>
  <si>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</si>
  <si>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 магистратура</t>
  </si>
  <si>
    <t>направление 37.04.01 Психология</t>
  </si>
  <si>
    <t>(код, наименование)</t>
  </si>
  <si>
    <t>Направленность 
(профиль):</t>
  </si>
  <si>
    <t>Год начала подготовки (по учебному плану)  _______</t>
  </si>
  <si>
    <t>Кафедра:</t>
  </si>
  <si>
    <t>практической психологии</t>
  </si>
  <si>
    <t xml:space="preserve">Образовательный стандарт (ФГОС)           № ____от__________              </t>
  </si>
  <si>
    <t>от 29.07.2020</t>
  </si>
  <si>
    <t>Факультет:</t>
  </si>
  <si>
    <t>филологии и массовых коммуникаций</t>
  </si>
  <si>
    <t xml:space="preserve">Квалификация:     </t>
  </si>
  <si>
    <t>магистр</t>
  </si>
  <si>
    <t xml:space="preserve">Срок обучения:    </t>
  </si>
  <si>
    <t>СОГЛАСОВАНО</t>
  </si>
  <si>
    <t xml:space="preserve">Первый проректор                                    </t>
  </si>
  <si>
    <t>/Адамов Д.В.</t>
  </si>
  <si>
    <t>Начальник Учебно-методического управления</t>
  </si>
  <si>
    <t>/Кошельник А.В.</t>
  </si>
  <si>
    <t xml:space="preserve">Декан факультета  </t>
  </si>
  <si>
    <t>/Вялкова И.А.</t>
  </si>
  <si>
    <t xml:space="preserve">Руководитель ОП   </t>
  </si>
  <si>
    <t>КАЛЕНДАРНЫЙ УЧЕБНЫЙ ГРАФИК</t>
  </si>
  <si>
    <t>Мес.</t>
  </si>
  <si>
    <t>Нед</t>
  </si>
  <si>
    <t>Т</t>
  </si>
  <si>
    <t>*</t>
  </si>
  <si>
    <t>Э</t>
  </si>
  <si>
    <t>У</t>
  </si>
  <si>
    <t>Пд</t>
  </si>
  <si>
    <t>Д</t>
  </si>
  <si>
    <t>Г</t>
  </si>
  <si>
    <t>Количество курсов согласно нормативным требованиям ФГОС</t>
  </si>
  <si>
    <t>Сводные данные по бюджету времени (в неделях)</t>
  </si>
  <si>
    <t>Курс 2</t>
  </si>
  <si>
    <t>Сем. 3</t>
  </si>
  <si>
    <t>Сем. 4</t>
  </si>
  <si>
    <t>Экзаменационные сессии</t>
  </si>
  <si>
    <t>2</t>
  </si>
  <si>
    <t>4</t>
  </si>
  <si>
    <t>1</t>
  </si>
  <si>
    <t>3</t>
  </si>
  <si>
    <t>ПА</t>
  </si>
  <si>
    <t>Повторная промежуточная аттестация</t>
  </si>
  <si>
    <t>Производственная практика</t>
  </si>
  <si>
    <t>0</t>
  </si>
  <si>
    <t>6</t>
  </si>
  <si>
    <t>Преддипломная практика</t>
  </si>
  <si>
    <t>Подготовка к сдаче и сдача гос. экзамена</t>
  </si>
  <si>
    <t>9</t>
  </si>
  <si>
    <t>10</t>
  </si>
  <si>
    <t>* - нерабочие праздничные недели/ дни</t>
  </si>
  <si>
    <t>/Рынгач Е.В.</t>
  </si>
  <si>
    <t>Курс 3</t>
  </si>
  <si>
    <t xml:space="preserve"> = </t>
  </si>
  <si>
    <t xml:space="preserve"> =</t>
  </si>
  <si>
    <t>Сем. 5</t>
  </si>
  <si>
    <t>2022-2023</t>
  </si>
  <si>
    <t xml:space="preserve"> 2 года 6 месяцев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</si>
</sst>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/>
    <xf numFmtId="0" fontId="7" fillId="0" borderId="1" xfId="0" applyFont="1" applyBorder="1"/>
    <xf numFmtId="0" fontId="2" fillId="0" borderId="0" xfId="0" applyFont="1"/>
    <xf numFmtId="0" fontId="3" fillId="0" borderId="0" xfId="0" applyFont="1" applyAlignment="1">
      <alignment vertical="distributed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distributed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7" fillId="0" borderId="0" xfId="0" applyFont="1"/>
    <xf numFmtId="0" fontId="14" fillId="0" borderId="0" xfId="0" applyFont="1"/>
    <xf numFmtId="0" fontId="15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distributed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2" borderId="6" xfId="0" applyFont="1" applyFill="1" applyBorder="1" applyAlignment="1">
      <alignment vertical="distributed" wrapText="1"/>
    </xf>
    <xf numFmtId="0" fontId="3" fillId="0" borderId="6" xfId="0" applyFont="1" applyBorder="1" applyAlignment="1">
      <alignment vertical="distributed" wrapText="1"/>
    </xf>
    <xf numFmtId="0" fontId="0" fillId="0" borderId="6" xfId="0" applyBorder="1"/>
    <xf numFmtId="0" fontId="17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right" vertical="top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center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14" fontId="29" fillId="0" borderId="0" xfId="0" applyNumberFormat="1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 indent="11"/>
    </xf>
    <xf numFmtId="0" fontId="22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31" fillId="0" borderId="0" xfId="0" applyFont="1"/>
    <xf numFmtId="0" fontId="22" fillId="0" borderId="0" xfId="0" applyFont="1" applyAlignment="1">
      <alignment horizontal="left" vertical="top" wrapText="1" indent="11"/>
    </xf>
    <xf numFmtId="0" fontId="31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49" fontId="33" fillId="3" borderId="0" xfId="0" applyNumberFormat="1" applyFont="1" applyFill="1" applyAlignment="1" applyProtection="1">
      <alignment horizontal="left" vertical="center" shrinkToFit="1"/>
      <protection locked="0"/>
    </xf>
    <xf numFmtId="49" fontId="34" fillId="0" borderId="0" xfId="0" applyNumberFormat="1" applyFont="1" applyAlignment="1" applyProtection="1">
      <alignment horizontal="center" vertical="center" shrinkToFit="1"/>
      <protection locked="0"/>
    </xf>
    <xf numFmtId="49" fontId="34" fillId="3" borderId="0" xfId="0" applyNumberFormat="1" applyFont="1" applyFill="1" applyAlignment="1" applyProtection="1">
      <alignment horizontal="center" vertical="center" shrinkToFit="1"/>
      <protection locked="0"/>
    </xf>
    <xf numFmtId="49" fontId="3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4" fillId="0" borderId="0" xfId="0" applyNumberFormat="1" applyFont="1" applyAlignment="1" applyProtection="1">
      <alignment horizontal="center" vertical="center" wrapText="1" shrinkToFit="1"/>
      <protection locked="0"/>
    </xf>
    <xf numFmtId="49" fontId="34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3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 indent="1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29" fillId="0" borderId="5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36" fillId="4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6" borderId="5" xfId="0" applyFont="1" applyFill="1" applyBorder="1" applyAlignment="1">
      <alignment horizontal="center" vertical="top"/>
    </xf>
    <xf numFmtId="0" fontId="38" fillId="6" borderId="7" xfId="0" applyFont="1" applyFill="1" applyBorder="1" applyAlignment="1">
      <alignment horizontal="center" vertical="top"/>
    </xf>
    <xf numFmtId="0" fontId="38" fillId="6" borderId="6" xfId="0" applyFont="1" applyFill="1" applyBorder="1" applyAlignment="1">
      <alignment horizontal="center" vertical="top"/>
    </xf>
    <xf numFmtId="0" fontId="38" fillId="6" borderId="1" xfId="0" applyFont="1" applyFill="1" applyBorder="1" applyAlignment="1">
      <alignment horizontal="center" vertical="top"/>
    </xf>
    <xf numFmtId="49" fontId="37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37" fillId="3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7" fillId="3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6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5" xfId="0" applyFont="1" applyBorder="1" applyAlignment="1">
      <alignment horizontal="center" vertical="top"/>
    </xf>
    <xf numFmtId="0" fontId="38" fillId="0" borderId="7" xfId="0" applyFont="1" applyBorder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49" fontId="36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36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3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2" fillId="3" borderId="0" xfId="0" applyNumberFormat="1" applyFont="1" applyFill="1" applyAlignment="1" applyProtection="1">
      <alignment horizontal="left" vertical="center" shrinkToFit="1"/>
      <protection locked="0"/>
    </xf>
    <xf numFmtId="49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3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3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5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35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35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35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36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7" xfId="0" applyFont="1" applyBorder="1" applyAlignment="1">
      <alignment horizontal="center" vertical="distributed" wrapText="1"/>
    </xf>
    <xf numFmtId="0" fontId="2" fillId="0" borderId="6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distributed" wrapText="1"/>
    </xf>
    <xf numFmtId="0" fontId="16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distributed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4"/>
  <sheetViews>
    <sheetView view="pageBreakPreview" topLeftCell="A2" zoomScaleSheetLayoutView="100" workbookViewId="0">
      <selection activeCell="O25" sqref="O25"/>
    </sheetView>
  </sheetViews>
  <sheetFormatPr defaultRowHeight="15" x14ac:dyDescent="0.25"/>
  <cols>
    <col min="1" max="1" width="3.28515625" customWidth="1"/>
    <col min="2" max="2" width="2.85546875" customWidth="1"/>
    <col min="3" max="3" width="3.140625" customWidth="1"/>
    <col min="4" max="4" width="3.5703125" customWidth="1"/>
    <col min="5" max="5" width="3.140625" customWidth="1"/>
    <col min="6" max="6" width="3.28515625" customWidth="1"/>
    <col min="7" max="7" width="3" customWidth="1"/>
    <col min="8" max="8" width="3.140625" customWidth="1"/>
    <col min="9" max="9" width="3" customWidth="1"/>
    <col min="10" max="10" width="2.85546875" customWidth="1"/>
    <col min="11" max="11" width="3" bestFit="1" customWidth="1"/>
    <col min="12" max="14" width="3.140625" customWidth="1"/>
    <col min="15" max="15" width="2.85546875" customWidth="1"/>
    <col min="16" max="17" width="3.140625" customWidth="1"/>
    <col min="18" max="18" width="3.28515625" customWidth="1"/>
    <col min="19" max="19" width="4.42578125" bestFit="1" customWidth="1"/>
    <col min="20" max="20" width="4" customWidth="1"/>
    <col min="21" max="21" width="4.28515625" customWidth="1"/>
    <col min="22" max="24" width="4.42578125" bestFit="1" customWidth="1"/>
    <col min="25" max="25" width="3.5703125" customWidth="1"/>
    <col min="26" max="26" width="4.28515625" bestFit="1" customWidth="1"/>
    <col min="27" max="27" width="2.8554687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42578125" customWidth="1"/>
    <col min="34" max="34" width="3.140625" customWidth="1"/>
    <col min="35" max="36" width="3.42578125" customWidth="1"/>
    <col min="37" max="37" width="3.28515625" customWidth="1"/>
    <col min="38" max="39" width="3.140625" customWidth="1"/>
    <col min="40" max="40" width="3.42578125" customWidth="1"/>
    <col min="41" max="41" width="3.28515625" customWidth="1"/>
    <col min="42" max="42" width="2.85546875" customWidth="1"/>
    <col min="43" max="44" width="3.140625" customWidth="1"/>
    <col min="45" max="45" width="3" customWidth="1"/>
    <col min="46" max="46" width="3.28515625" customWidth="1"/>
    <col min="47" max="47" width="2.85546875" customWidth="1"/>
    <col min="48" max="48" width="3.28515625" customWidth="1"/>
    <col min="49" max="49" width="3.140625" customWidth="1"/>
    <col min="50" max="52" width="3" customWidth="1"/>
    <col min="53" max="53" width="2.85546875" customWidth="1"/>
  </cols>
  <sheetData>
    <row r="1" spans="1:53" x14ac:dyDescent="0.25">
      <c r="A1" s="148" t="s">
        <v>120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x14ac:dyDescent="0.25">
      <c r="A2" s="148" t="s">
        <v>121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4" spans="1:53" x14ac:dyDescent="0.25">
      <c r="A4" s="149" t="s">
        <v>122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</row>
    <row r="6" spans="1:53" x14ac:dyDescent="0.25">
      <c r="A6" t="s">
        <v>123</v>
      </c>
      <c r="M6" s="26"/>
      <c r="N6" s="26"/>
      <c r="O6" s="26"/>
      <c r="P6" s="26"/>
      <c r="Q6" s="26" t="s">
        <v>177</v>
      </c>
      <c r="R6" s="26"/>
      <c r="S6" s="26"/>
      <c r="T6" s="26"/>
      <c r="U6" s="26"/>
      <c r="V6" s="26"/>
      <c r="W6" s="26"/>
      <c r="X6" s="26"/>
      <c r="AI6" s="17" t="s">
        <v>170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X6" s="17"/>
      <c r="AY6" s="17"/>
      <c r="AZ6" s="17"/>
      <c r="BA6" s="17"/>
    </row>
    <row r="7" spans="1:53" x14ac:dyDescent="0.25">
      <c r="A7" t="s">
        <v>124</v>
      </c>
      <c r="Q7" t="s">
        <v>125</v>
      </c>
      <c r="AI7" s="17" t="s">
        <v>171</v>
      </c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X7" s="17"/>
      <c r="AY7" s="17"/>
      <c r="AZ7" s="17"/>
      <c r="BA7" s="17"/>
    </row>
    <row r="8" spans="1:53" x14ac:dyDescent="0.25">
      <c r="A8" t="s">
        <v>126</v>
      </c>
      <c r="Q8" s="109" t="s">
        <v>127</v>
      </c>
      <c r="R8" s="109"/>
      <c r="S8" s="109"/>
      <c r="T8" s="109"/>
      <c r="U8" s="109"/>
      <c r="V8" s="109"/>
      <c r="W8" s="109"/>
      <c r="X8" s="109"/>
      <c r="Y8" s="109"/>
      <c r="AI8" s="17" t="s">
        <v>172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X8" s="17"/>
      <c r="AY8" s="17"/>
      <c r="AZ8" s="17"/>
      <c r="BA8" s="17"/>
    </row>
    <row r="9" spans="1:53" x14ac:dyDescent="0.25">
      <c r="A9" t="s">
        <v>178</v>
      </c>
      <c r="Q9" t="s">
        <v>128</v>
      </c>
      <c r="AI9" t="s">
        <v>129</v>
      </c>
    </row>
    <row r="10" spans="1:53" x14ac:dyDescent="0.25">
      <c r="Q10" t="s">
        <v>130</v>
      </c>
      <c r="AI10" s="17" t="s">
        <v>131</v>
      </c>
      <c r="AJ10" s="17"/>
      <c r="AK10" s="17"/>
      <c r="AL10" s="17"/>
      <c r="AM10" s="17"/>
      <c r="AN10" s="17"/>
    </row>
    <row r="11" spans="1:53" x14ac:dyDescent="0.25">
      <c r="Q11" t="s">
        <v>132</v>
      </c>
      <c r="AI11" t="s">
        <v>168</v>
      </c>
    </row>
    <row r="12" spans="1:53" x14ac:dyDescent="0.25">
      <c r="Q12" t="s">
        <v>133</v>
      </c>
      <c r="U12" s="25"/>
      <c r="AI12" t="s">
        <v>169</v>
      </c>
    </row>
    <row r="14" spans="1:53" x14ac:dyDescent="0.25">
      <c r="B14" s="18" t="s">
        <v>134</v>
      </c>
    </row>
    <row r="16" spans="1:53" x14ac:dyDescent="0.25">
      <c r="A16" s="150" t="s">
        <v>135</v>
      </c>
      <c r="B16" s="151" t="s">
        <v>136</v>
      </c>
      <c r="C16" s="152"/>
      <c r="D16" s="152"/>
      <c r="E16" s="152"/>
      <c r="F16" s="153"/>
      <c r="G16" s="151" t="s">
        <v>137</v>
      </c>
      <c r="H16" s="152"/>
      <c r="I16" s="152"/>
      <c r="J16" s="153"/>
      <c r="K16" s="151" t="s">
        <v>138</v>
      </c>
      <c r="L16" s="152"/>
      <c r="M16" s="152"/>
      <c r="N16" s="152"/>
      <c r="O16" s="153"/>
      <c r="P16" s="151" t="s">
        <v>139</v>
      </c>
      <c r="Q16" s="152"/>
      <c r="R16" s="152"/>
      <c r="S16" s="153"/>
      <c r="T16" s="151" t="s">
        <v>140</v>
      </c>
      <c r="U16" s="152"/>
      <c r="V16" s="152"/>
      <c r="W16" s="153"/>
      <c r="X16" s="151" t="s">
        <v>141</v>
      </c>
      <c r="Y16" s="152"/>
      <c r="Z16" s="152"/>
      <c r="AA16" s="153"/>
      <c r="AB16" s="151" t="s">
        <v>142</v>
      </c>
      <c r="AC16" s="152"/>
      <c r="AD16" s="152"/>
      <c r="AE16" s="152"/>
      <c r="AF16" s="153"/>
      <c r="AG16" s="151" t="s">
        <v>143</v>
      </c>
      <c r="AH16" s="152"/>
      <c r="AI16" s="152"/>
      <c r="AJ16" s="153"/>
      <c r="AK16" s="151" t="s">
        <v>144</v>
      </c>
      <c r="AL16" s="152"/>
      <c r="AM16" s="152"/>
      <c r="AN16" s="152"/>
      <c r="AO16" s="153"/>
      <c r="AP16" s="147" t="s">
        <v>145</v>
      </c>
      <c r="AQ16" s="147"/>
      <c r="AR16" s="147"/>
      <c r="AS16" s="147"/>
      <c r="AT16" s="151" t="s">
        <v>146</v>
      </c>
      <c r="AU16" s="152"/>
      <c r="AV16" s="152"/>
      <c r="AW16" s="153"/>
      <c r="AX16" s="147" t="s">
        <v>147</v>
      </c>
      <c r="AY16" s="147"/>
      <c r="AZ16" s="147"/>
      <c r="BA16" s="147"/>
    </row>
    <row r="17" spans="1:53" x14ac:dyDescent="0.25">
      <c r="A17" s="150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>
        <v>8</v>
      </c>
      <c r="J17" s="1">
        <v>9</v>
      </c>
      <c r="K17" s="1">
        <v>10</v>
      </c>
      <c r="L17" s="1">
        <v>11</v>
      </c>
      <c r="M17" s="1">
        <v>12</v>
      </c>
      <c r="N17" s="1">
        <v>13</v>
      </c>
      <c r="O17" s="1">
        <v>14</v>
      </c>
      <c r="P17" s="1">
        <v>15</v>
      </c>
      <c r="Q17" s="1">
        <v>16</v>
      </c>
      <c r="R17" s="1">
        <v>17</v>
      </c>
      <c r="S17" s="1">
        <v>18</v>
      </c>
      <c r="T17" s="1">
        <v>19</v>
      </c>
      <c r="U17" s="1">
        <v>20</v>
      </c>
      <c r="V17" s="1">
        <v>21</v>
      </c>
      <c r="W17" s="1">
        <v>22</v>
      </c>
      <c r="X17" s="1">
        <v>23</v>
      </c>
      <c r="Y17" s="1">
        <v>24</v>
      </c>
      <c r="Z17" s="1">
        <v>25</v>
      </c>
      <c r="AA17" s="1">
        <v>26</v>
      </c>
      <c r="AB17" s="1">
        <v>27</v>
      </c>
      <c r="AC17" s="1">
        <v>28</v>
      </c>
      <c r="AD17" s="1">
        <v>29</v>
      </c>
      <c r="AE17" s="1">
        <v>30</v>
      </c>
      <c r="AF17" s="1">
        <v>31</v>
      </c>
      <c r="AG17" s="1">
        <v>32</v>
      </c>
      <c r="AH17" s="1">
        <v>33</v>
      </c>
      <c r="AI17" s="1">
        <v>34</v>
      </c>
      <c r="AJ17" s="1">
        <v>35</v>
      </c>
      <c r="AK17" s="1">
        <v>36</v>
      </c>
      <c r="AL17" s="1">
        <v>37</v>
      </c>
      <c r="AM17" s="1">
        <v>38</v>
      </c>
      <c r="AN17" s="1">
        <v>39</v>
      </c>
      <c r="AO17" s="1">
        <v>40</v>
      </c>
      <c r="AP17" s="1">
        <v>41</v>
      </c>
      <c r="AQ17" s="1">
        <v>42</v>
      </c>
      <c r="AR17" s="1">
        <v>43</v>
      </c>
      <c r="AS17" s="1">
        <v>44</v>
      </c>
      <c r="AT17" s="1">
        <v>45</v>
      </c>
      <c r="AU17" s="1">
        <v>46</v>
      </c>
      <c r="AV17" s="1">
        <v>47</v>
      </c>
      <c r="AW17" s="1">
        <v>48</v>
      </c>
      <c r="AX17" s="1">
        <v>49</v>
      </c>
      <c r="AY17" s="1">
        <v>50</v>
      </c>
      <c r="AZ17" s="1">
        <v>51</v>
      </c>
      <c r="BA17" s="1">
        <v>52</v>
      </c>
    </row>
    <row r="18" spans="1:53" x14ac:dyDescent="0.25">
      <c r="A18" s="1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 t="s">
        <v>176</v>
      </c>
      <c r="U18" s="1"/>
      <c r="V18" s="1"/>
      <c r="W18" s="1"/>
      <c r="X18" s="1"/>
      <c r="Y18" s="1" t="s">
        <v>176</v>
      </c>
      <c r="Z18" s="1"/>
      <c r="AA18" s="1"/>
      <c r="AB18" s="1"/>
      <c r="AC18" s="1"/>
      <c r="AD18" s="1"/>
      <c r="AE18" s="1" t="s">
        <v>173</v>
      </c>
      <c r="AF18" s="1" t="s">
        <v>173</v>
      </c>
      <c r="AG18" s="1" t="s">
        <v>173</v>
      </c>
      <c r="AH18" s="1" t="s">
        <v>173</v>
      </c>
      <c r="AI18" s="1"/>
      <c r="AJ18" s="1"/>
      <c r="AK18" s="1"/>
      <c r="AL18" s="1"/>
      <c r="AM18" s="1"/>
      <c r="AN18" s="4"/>
      <c r="AO18" s="4"/>
      <c r="AP18" s="1"/>
      <c r="AQ18" s="1"/>
      <c r="AR18" s="1"/>
      <c r="AS18" s="1"/>
      <c r="AT18" s="1" t="s">
        <v>176</v>
      </c>
      <c r="AU18" s="1" t="s">
        <v>176</v>
      </c>
      <c r="AV18" s="1" t="s">
        <v>176</v>
      </c>
      <c r="AW18" s="1" t="s">
        <v>176</v>
      </c>
      <c r="AX18" s="1" t="s">
        <v>176</v>
      </c>
      <c r="AY18" s="1" t="s">
        <v>176</v>
      </c>
      <c r="AZ18" s="1" t="s">
        <v>176</v>
      </c>
      <c r="BA18" s="1" t="s">
        <v>176</v>
      </c>
    </row>
    <row r="19" spans="1:53" x14ac:dyDescent="0.25">
      <c r="A19" s="1">
        <v>2</v>
      </c>
      <c r="B19" s="1"/>
      <c r="C19" s="1"/>
      <c r="D19" s="1"/>
      <c r="E19" s="1"/>
      <c r="F19" s="1"/>
      <c r="G19" s="1" t="s">
        <v>173</v>
      </c>
      <c r="H19" s="1" t="s">
        <v>173</v>
      </c>
      <c r="I19" s="1" t="s">
        <v>173</v>
      </c>
      <c r="J19" s="1" t="s">
        <v>173</v>
      </c>
      <c r="K19" s="1" t="s">
        <v>173</v>
      </c>
      <c r="L19" s="1" t="s">
        <v>173</v>
      </c>
      <c r="M19" s="1"/>
      <c r="N19" s="1"/>
      <c r="O19" s="1"/>
      <c r="P19" s="4"/>
      <c r="Q19" s="4"/>
      <c r="R19" s="4"/>
      <c r="S19" s="4"/>
      <c r="T19" s="1" t="s">
        <v>176</v>
      </c>
      <c r="U19" s="1"/>
      <c r="V19" s="1"/>
      <c r="W19" s="1"/>
      <c r="X19" s="1"/>
      <c r="Y19" s="1" t="s">
        <v>176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 t="s">
        <v>176</v>
      </c>
      <c r="AU19" s="1" t="s">
        <v>176</v>
      </c>
      <c r="AV19" s="1" t="s">
        <v>176</v>
      </c>
      <c r="AW19" s="1" t="s">
        <v>176</v>
      </c>
      <c r="AX19" s="1" t="s">
        <v>176</v>
      </c>
      <c r="AY19" s="1" t="s">
        <v>176</v>
      </c>
      <c r="AZ19" s="1" t="s">
        <v>176</v>
      </c>
      <c r="BA19" s="1" t="s">
        <v>176</v>
      </c>
    </row>
    <row r="20" spans="1:53" x14ac:dyDescent="0.25">
      <c r="A20" s="1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 t="s">
        <v>173</v>
      </c>
      <c r="O20" s="1" t="s">
        <v>173</v>
      </c>
      <c r="P20" s="1" t="s">
        <v>173</v>
      </c>
      <c r="Q20" s="1" t="s">
        <v>173</v>
      </c>
      <c r="R20" s="1"/>
      <c r="S20" s="1"/>
      <c r="T20" s="1" t="s">
        <v>176</v>
      </c>
      <c r="U20" s="1"/>
      <c r="V20" s="1"/>
      <c r="W20" s="1"/>
      <c r="X20" s="9" t="s">
        <v>174</v>
      </c>
      <c r="Y20" s="9" t="s">
        <v>174</v>
      </c>
      <c r="Z20" s="9" t="s">
        <v>174</v>
      </c>
      <c r="AA20" s="1" t="s">
        <v>175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 t="s">
        <v>176</v>
      </c>
      <c r="AU20" s="1" t="s">
        <v>176</v>
      </c>
      <c r="AV20" s="1" t="s">
        <v>176</v>
      </c>
      <c r="AW20" s="1" t="s">
        <v>176</v>
      </c>
      <c r="AX20" s="1" t="s">
        <v>176</v>
      </c>
      <c r="AY20" s="1" t="s">
        <v>176</v>
      </c>
      <c r="AZ20" s="1" t="s">
        <v>176</v>
      </c>
      <c r="BA20" s="1" t="s">
        <v>176</v>
      </c>
    </row>
    <row r="21" spans="1:53" x14ac:dyDescent="0.25">
      <c r="B21" s="19" t="s">
        <v>148</v>
      </c>
    </row>
    <row r="22" spans="1:53" x14ac:dyDescent="0.25">
      <c r="B22" s="19" t="s">
        <v>149</v>
      </c>
    </row>
    <row r="23" spans="1:53" ht="8.4499999999999993" customHeight="1" x14ac:dyDescent="0.25"/>
    <row r="24" spans="1:53" ht="7.5" customHeight="1" x14ac:dyDescent="0.25"/>
    <row r="25" spans="1:53" x14ac:dyDescent="0.25">
      <c r="B25" s="18" t="s">
        <v>150</v>
      </c>
      <c r="T25" s="18" t="s">
        <v>151</v>
      </c>
      <c r="AG25" s="18" t="s">
        <v>152</v>
      </c>
    </row>
    <row r="27" spans="1:53" ht="92.1" customHeight="1" x14ac:dyDescent="0.25">
      <c r="B27" s="119" t="s">
        <v>135</v>
      </c>
      <c r="C27" s="119"/>
      <c r="D27" s="119" t="s">
        <v>153</v>
      </c>
      <c r="E27" s="119"/>
      <c r="F27" s="119" t="s">
        <v>154</v>
      </c>
      <c r="G27" s="119"/>
      <c r="H27" s="119" t="s">
        <v>155</v>
      </c>
      <c r="I27" s="119"/>
      <c r="J27" s="119" t="s">
        <v>156</v>
      </c>
      <c r="K27" s="119"/>
      <c r="L27" s="119" t="s">
        <v>157</v>
      </c>
      <c r="M27" s="119"/>
      <c r="N27" s="119" t="s">
        <v>158</v>
      </c>
      <c r="O27" s="119"/>
      <c r="P27" s="119" t="s">
        <v>159</v>
      </c>
      <c r="Q27" s="119"/>
      <c r="T27" s="139" t="s">
        <v>160</v>
      </c>
      <c r="U27" s="140"/>
      <c r="V27" s="140"/>
      <c r="W27" s="140"/>
      <c r="X27" s="140"/>
      <c r="Y27" s="141"/>
      <c r="Z27" s="142" t="s">
        <v>161</v>
      </c>
      <c r="AA27" s="143"/>
      <c r="AB27" s="139" t="s">
        <v>162</v>
      </c>
      <c r="AC27" s="141"/>
      <c r="AG27" s="144" t="s">
        <v>163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6"/>
      <c r="AX27" s="126" t="s">
        <v>161</v>
      </c>
      <c r="AY27" s="127"/>
      <c r="AZ27" s="126" t="s">
        <v>164</v>
      </c>
      <c r="BA27" s="127"/>
    </row>
    <row r="28" spans="1:53" ht="23.1" customHeight="1" x14ac:dyDescent="0.25">
      <c r="B28" s="128" t="s">
        <v>165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30"/>
      <c r="T28" s="131" t="s">
        <v>166</v>
      </c>
      <c r="U28" s="132"/>
      <c r="V28" s="132"/>
      <c r="W28" s="132"/>
      <c r="X28" s="132"/>
      <c r="Y28" s="132"/>
      <c r="Z28" s="132"/>
      <c r="AA28" s="132"/>
      <c r="AB28" s="132"/>
      <c r="AC28" s="133"/>
      <c r="AG28" s="134" t="s">
        <v>167</v>
      </c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5"/>
      <c r="AX28" s="136">
        <v>5</v>
      </c>
      <c r="AY28" s="137"/>
      <c r="AZ28" s="138">
        <v>4</v>
      </c>
      <c r="BA28" s="120"/>
    </row>
    <row r="29" spans="1:53" ht="30" customHeight="1" x14ac:dyDescent="0.25">
      <c r="B29" s="111">
        <v>1</v>
      </c>
      <c r="C29" s="111"/>
      <c r="D29" s="110"/>
      <c r="E29" s="110"/>
      <c r="F29" s="110">
        <v>4</v>
      </c>
      <c r="G29" s="110"/>
      <c r="H29" s="110"/>
      <c r="I29" s="110"/>
      <c r="J29" s="110"/>
      <c r="K29" s="110"/>
      <c r="L29" s="110"/>
      <c r="M29" s="110"/>
      <c r="N29" s="110">
        <v>10</v>
      </c>
      <c r="O29" s="110"/>
      <c r="P29" s="110">
        <v>14</v>
      </c>
      <c r="Q29" s="110"/>
      <c r="T29" s="123" t="s">
        <v>108</v>
      </c>
      <c r="U29" s="124"/>
      <c r="V29" s="124"/>
      <c r="W29" s="124"/>
      <c r="X29" s="124"/>
      <c r="Y29" s="125"/>
      <c r="Z29" s="117">
        <v>2</v>
      </c>
      <c r="AA29" s="118"/>
      <c r="AB29" s="117">
        <v>4</v>
      </c>
      <c r="AC29" s="118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5"/>
      <c r="AX29" s="136"/>
      <c r="AY29" s="137"/>
      <c r="AZ29" s="138"/>
      <c r="BA29" s="120"/>
    </row>
    <row r="30" spans="1:53" ht="30.75" customHeight="1" x14ac:dyDescent="0.25">
      <c r="B30" s="115">
        <v>2</v>
      </c>
      <c r="C30" s="116"/>
      <c r="D30" s="117"/>
      <c r="E30" s="118"/>
      <c r="F30" s="117">
        <v>6</v>
      </c>
      <c r="G30" s="118"/>
      <c r="H30" s="117"/>
      <c r="I30" s="118"/>
      <c r="J30" s="117"/>
      <c r="K30" s="118"/>
      <c r="L30" s="117"/>
      <c r="M30" s="118"/>
      <c r="N30" s="117">
        <v>10</v>
      </c>
      <c r="O30" s="118"/>
      <c r="P30" s="117">
        <v>16</v>
      </c>
      <c r="Q30" s="118"/>
      <c r="T30" s="112" t="s">
        <v>101</v>
      </c>
      <c r="U30" s="113"/>
      <c r="V30" s="113"/>
      <c r="W30" s="113"/>
      <c r="X30" s="113"/>
      <c r="Y30" s="114"/>
      <c r="Z30" s="117">
        <v>3</v>
      </c>
      <c r="AA30" s="118"/>
      <c r="AB30" s="117">
        <v>6</v>
      </c>
      <c r="AC30" s="118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2"/>
      <c r="AY30" s="122"/>
      <c r="AZ30" s="122"/>
      <c r="BA30" s="122"/>
    </row>
    <row r="31" spans="1:53" ht="30.75" customHeight="1" x14ac:dyDescent="0.25">
      <c r="B31" s="115">
        <v>3</v>
      </c>
      <c r="C31" s="116"/>
      <c r="D31" s="117"/>
      <c r="E31" s="118"/>
      <c r="F31" s="117">
        <v>4</v>
      </c>
      <c r="G31" s="118"/>
      <c r="H31" s="117"/>
      <c r="I31" s="118"/>
      <c r="J31" s="117">
        <v>1</v>
      </c>
      <c r="K31" s="118"/>
      <c r="L31" s="117">
        <v>5</v>
      </c>
      <c r="M31" s="118"/>
      <c r="N31" s="117">
        <v>9</v>
      </c>
      <c r="O31" s="118"/>
      <c r="P31" s="117">
        <v>19</v>
      </c>
      <c r="Q31" s="118"/>
      <c r="T31" s="112" t="s">
        <v>107</v>
      </c>
      <c r="U31" s="113"/>
      <c r="V31" s="113"/>
      <c r="W31" s="113"/>
      <c r="X31" s="113"/>
      <c r="Y31" s="114"/>
      <c r="Z31" s="117" t="s">
        <v>179</v>
      </c>
      <c r="AA31" s="118"/>
      <c r="AB31" s="117"/>
      <c r="AC31" s="118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2"/>
      <c r="AY31" s="122"/>
      <c r="AZ31" s="122"/>
      <c r="BA31" s="122"/>
    </row>
    <row r="32" spans="1:53" ht="27.75" customHeight="1" x14ac:dyDescent="0.25">
      <c r="B32" s="111" t="s">
        <v>159</v>
      </c>
      <c r="C32" s="111"/>
      <c r="D32" s="110"/>
      <c r="E32" s="110"/>
      <c r="F32" s="110">
        <v>14</v>
      </c>
      <c r="G32" s="110"/>
      <c r="H32" s="110"/>
      <c r="I32" s="110"/>
      <c r="J32" s="110">
        <v>1</v>
      </c>
      <c r="K32" s="110"/>
      <c r="L32" s="110">
        <v>5</v>
      </c>
      <c r="M32" s="110"/>
      <c r="N32" s="110">
        <v>29</v>
      </c>
      <c r="O32" s="110"/>
      <c r="P32" s="110">
        <v>49</v>
      </c>
      <c r="Q32" s="110"/>
      <c r="T32" s="112" t="s">
        <v>65</v>
      </c>
      <c r="U32" s="113"/>
      <c r="V32" s="113"/>
      <c r="W32" s="113"/>
      <c r="X32" s="113"/>
      <c r="Y32" s="114"/>
      <c r="Z32" s="120">
        <v>5</v>
      </c>
      <c r="AA32" s="120"/>
      <c r="AB32" s="120">
        <f>6/1.5</f>
        <v>4</v>
      </c>
      <c r="AC32" s="120"/>
    </row>
    <row r="33" spans="19:37" ht="20.45" customHeight="1" x14ac:dyDescent="0.25"/>
    <row r="34" spans="19:37" x14ac:dyDescent="0.25"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</sheetData>
  <mergeCells count="83">
    <mergeCell ref="AX16:BA16"/>
    <mergeCell ref="A1:BA1"/>
    <mergeCell ref="A2:BA2"/>
    <mergeCell ref="A4:BA4"/>
    <mergeCell ref="A16:A17"/>
    <mergeCell ref="B16:F16"/>
    <mergeCell ref="G16:J16"/>
    <mergeCell ref="K16:O16"/>
    <mergeCell ref="P16:S16"/>
    <mergeCell ref="T16:W16"/>
    <mergeCell ref="X16:AA16"/>
    <mergeCell ref="AB16:AF16"/>
    <mergeCell ref="AG16:AJ16"/>
    <mergeCell ref="AK16:AO16"/>
    <mergeCell ref="AP16:AS16"/>
    <mergeCell ref="AT16:AW16"/>
    <mergeCell ref="D27:E27"/>
    <mergeCell ref="F27:G27"/>
    <mergeCell ref="H27:I27"/>
    <mergeCell ref="J27:K27"/>
    <mergeCell ref="L27:M27"/>
    <mergeCell ref="AX27:AY27"/>
    <mergeCell ref="AZ27:BA27"/>
    <mergeCell ref="B28:Q28"/>
    <mergeCell ref="T28:AC28"/>
    <mergeCell ref="AG28:AW29"/>
    <mergeCell ref="AX28:AY29"/>
    <mergeCell ref="AZ28:BA29"/>
    <mergeCell ref="B29:C29"/>
    <mergeCell ref="D29:E29"/>
    <mergeCell ref="F29:G29"/>
    <mergeCell ref="N27:O27"/>
    <mergeCell ref="P27:Q27"/>
    <mergeCell ref="T27:Y27"/>
    <mergeCell ref="Z27:AA27"/>
    <mergeCell ref="AB27:AC27"/>
    <mergeCell ref="AG27:AW27"/>
    <mergeCell ref="Z29:AA29"/>
    <mergeCell ref="AB29:AC29"/>
    <mergeCell ref="B30:C30"/>
    <mergeCell ref="D30:E30"/>
    <mergeCell ref="F30:G30"/>
    <mergeCell ref="H30:I30"/>
    <mergeCell ref="J30:K30"/>
    <mergeCell ref="L30:M30"/>
    <mergeCell ref="N30:O30"/>
    <mergeCell ref="P30:Q30"/>
    <mergeCell ref="H29:I29"/>
    <mergeCell ref="J29:K29"/>
    <mergeCell ref="L29:M29"/>
    <mergeCell ref="N29:O29"/>
    <mergeCell ref="P29:Q29"/>
    <mergeCell ref="T29:Y29"/>
    <mergeCell ref="Z30:AA30"/>
    <mergeCell ref="AB30:AC30"/>
    <mergeCell ref="AG30:AW31"/>
    <mergeCell ref="AX30:AY31"/>
    <mergeCell ref="AZ30:BA31"/>
    <mergeCell ref="Z32:AA32"/>
    <mergeCell ref="AB32:AC32"/>
    <mergeCell ref="N31:O31"/>
    <mergeCell ref="P31:Q31"/>
    <mergeCell ref="T31:Y31"/>
    <mergeCell ref="Z31:AA31"/>
    <mergeCell ref="AB31:AC31"/>
    <mergeCell ref="N32:O32"/>
    <mergeCell ref="P32:Q32"/>
    <mergeCell ref="Q8:Y8"/>
    <mergeCell ref="L32:M32"/>
    <mergeCell ref="B32:C32"/>
    <mergeCell ref="D32:E32"/>
    <mergeCell ref="F32:G32"/>
    <mergeCell ref="H32:I32"/>
    <mergeCell ref="J32:K32"/>
    <mergeCell ref="T32:Y32"/>
    <mergeCell ref="B31:C31"/>
    <mergeCell ref="D31:E31"/>
    <mergeCell ref="F31:G31"/>
    <mergeCell ref="H31:I31"/>
    <mergeCell ref="J31:K31"/>
    <mergeCell ref="L31:M31"/>
    <mergeCell ref="T30:Y30"/>
    <mergeCell ref="B27:C27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36CD-3BEC-4237-A91B-5B24692DBE55}">
  <sheetPr>
    <pageSetUpPr fitToPage="1"/>
  </sheetPr>
  <dimension ref="A1:BI38"/>
  <sheetViews>
    <sheetView topLeftCell="A7" workbookViewId="0">
      <selection activeCell="F27" sqref="F27:N27"/>
    </sheetView>
  </sheetViews>
  <sheetFormatPr defaultRowHeight="15" x14ac:dyDescent="0.25"/>
  <cols>
    <col min="1" max="1" width="9.140625" style="46"/>
    <col min="2" max="2" width="5.7109375" style="46" customWidth="1"/>
    <col min="3" max="3" width="4.140625" style="46" customWidth="1"/>
    <col min="4" max="4" width="3.28515625" style="46" customWidth="1"/>
    <col min="5" max="5" width="5.28515625" style="46" customWidth="1"/>
    <col min="6" max="7" width="3.5703125" style="46" customWidth="1"/>
    <col min="8" max="8" width="5" style="46" customWidth="1"/>
    <col min="9" max="9" width="4.5703125" style="46" customWidth="1"/>
    <col min="10" max="10" width="4.140625" style="46" customWidth="1"/>
    <col min="11" max="11" width="5.28515625" style="46" customWidth="1"/>
    <col min="12" max="12" width="4.5703125" style="46" customWidth="1"/>
    <col min="13" max="13" width="8.85546875" style="46" customWidth="1"/>
    <col min="14" max="16" width="9.140625" style="46"/>
    <col min="17" max="17" width="14.85546875" style="46" customWidth="1"/>
    <col min="18" max="21" width="9.140625" style="46"/>
    <col min="22" max="22" width="11.5703125" style="46" customWidth="1"/>
    <col min="23" max="23" width="9.140625" style="46"/>
    <col min="24" max="24" width="18.140625" style="46" customWidth="1"/>
    <col min="25" max="25" width="10.28515625" style="46" customWidth="1"/>
    <col min="26" max="16384" width="9.140625" style="46"/>
  </cols>
  <sheetData>
    <row r="1" spans="1:27" x14ac:dyDescent="0.25"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27" ht="15.75" x14ac:dyDescent="0.25">
      <c r="A2" s="170" t="s">
        <v>187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47"/>
      <c r="AA2" s="47"/>
    </row>
    <row r="3" spans="1:27" ht="15.75" x14ac:dyDescent="0.25">
      <c r="A3" s="171" t="s">
        <v>188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48"/>
      <c r="AA3" s="48"/>
    </row>
    <row r="4" spans="1:27" ht="15.75" x14ac:dyDescent="0.25">
      <c r="A4" s="171" t="s">
        <v>189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48"/>
      <c r="AA4" s="48"/>
    </row>
    <row r="5" spans="1:27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27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15.75" x14ac:dyDescent="0.25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172" t="s">
        <v>190</v>
      </c>
      <c r="V7" s="172"/>
      <c r="W7" s="172"/>
      <c r="X7" s="51"/>
      <c r="Y7" s="51"/>
      <c r="Z7" s="50"/>
      <c r="AA7" s="50"/>
    </row>
    <row r="8" spans="1:27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ht="15.75" x14ac:dyDescent="0.25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155" t="s">
        <v>191</v>
      </c>
      <c r="V9" s="155"/>
      <c r="W9" s="155"/>
      <c r="X9" s="52"/>
      <c r="Y9" s="52"/>
      <c r="Z9" s="50"/>
      <c r="AA9" s="50"/>
    </row>
    <row r="10" spans="1:27" ht="15.75" x14ac:dyDescent="0.25">
      <c r="B10" s="173" t="s">
        <v>192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52"/>
      <c r="O10" s="52"/>
      <c r="P10" s="52"/>
      <c r="Q10" s="52"/>
      <c r="R10" s="52"/>
      <c r="S10" s="52"/>
      <c r="T10" s="52"/>
      <c r="U10" s="174" t="s">
        <v>193</v>
      </c>
      <c r="V10" s="174"/>
      <c r="W10" s="174"/>
      <c r="X10" s="174"/>
      <c r="Y10" s="53"/>
      <c r="Z10" s="54"/>
    </row>
    <row r="11" spans="1:27" ht="15.75" x14ac:dyDescent="0.25">
      <c r="B11" s="55" t="s">
        <v>194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160" t="s">
        <v>195</v>
      </c>
      <c r="V11" s="160"/>
      <c r="W11" s="160"/>
      <c r="X11" s="160"/>
      <c r="Y11" s="56"/>
      <c r="Z11" s="56"/>
    </row>
    <row r="12" spans="1:27" x14ac:dyDescent="0.2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6"/>
      <c r="X12" s="56"/>
      <c r="Y12" s="56"/>
      <c r="Z12" s="56"/>
    </row>
    <row r="13" spans="1:27" x14ac:dyDescent="0.2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6"/>
      <c r="X13" s="56"/>
      <c r="Y13" s="56"/>
      <c r="Z13" s="56"/>
    </row>
    <row r="14" spans="1:27" s="58" customFormat="1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7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7" x14ac:dyDescent="0.25">
      <c r="A16" s="175" t="s">
        <v>196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59"/>
      <c r="AA16" s="60"/>
    </row>
    <row r="17" spans="1:61" ht="18.75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76" t="s">
        <v>197</v>
      </c>
      <c r="O17" s="176"/>
      <c r="P17" s="176"/>
      <c r="Q17" s="176"/>
      <c r="R17" s="61"/>
      <c r="S17" s="61"/>
      <c r="T17" s="61"/>
      <c r="U17" s="61"/>
      <c r="V17" s="61"/>
      <c r="W17" s="61"/>
      <c r="X17" s="61"/>
      <c r="Y17" s="61"/>
      <c r="Z17" s="59"/>
      <c r="AA17" s="60"/>
    </row>
    <row r="18" spans="1:61" ht="15.75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1"/>
      <c r="S18" s="61"/>
      <c r="T18" s="61"/>
      <c r="U18" s="61"/>
      <c r="V18" s="61"/>
      <c r="W18" s="61"/>
      <c r="X18" s="61"/>
      <c r="Y18" s="61"/>
      <c r="Z18" s="59"/>
      <c r="AA18" s="60"/>
    </row>
    <row r="19" spans="1:61" ht="18.75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68" t="s">
        <v>198</v>
      </c>
      <c r="O19" s="168"/>
      <c r="P19" s="168"/>
      <c r="Q19" s="168"/>
      <c r="R19" s="61"/>
      <c r="S19" s="61"/>
      <c r="T19" s="61"/>
      <c r="U19" s="61"/>
      <c r="V19" s="61"/>
      <c r="W19" s="61"/>
      <c r="X19" s="61"/>
      <c r="Y19" s="61"/>
      <c r="Z19" s="59"/>
      <c r="AA19" s="60"/>
    </row>
    <row r="20" spans="1:6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3"/>
      <c r="O20" s="64"/>
      <c r="P20" s="65"/>
      <c r="Q20" s="66" t="s">
        <v>199</v>
      </c>
      <c r="R20" s="61"/>
      <c r="S20" s="61"/>
      <c r="T20" s="61"/>
      <c r="U20" s="61"/>
      <c r="V20" s="61"/>
      <c r="W20" s="61"/>
      <c r="X20" s="61"/>
      <c r="Y20" s="61"/>
      <c r="Z20" s="59"/>
      <c r="AA20" s="60"/>
    </row>
    <row r="21" spans="1:6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4"/>
      <c r="O21" s="64"/>
      <c r="P21" s="64"/>
      <c r="Q21" s="64"/>
      <c r="R21" s="61"/>
      <c r="S21" s="61"/>
      <c r="T21" s="61"/>
      <c r="U21" s="61"/>
      <c r="V21" s="61"/>
      <c r="W21" s="61"/>
      <c r="X21" s="61"/>
      <c r="Y21" s="61"/>
      <c r="Z21" s="59"/>
      <c r="AA21" s="60"/>
    </row>
    <row r="22" spans="1:61" ht="31.5" x14ac:dyDescent="0.25">
      <c r="B22" s="165" t="s">
        <v>200</v>
      </c>
      <c r="C22" s="166"/>
      <c r="D22" s="166"/>
      <c r="E22" s="167"/>
      <c r="F22" s="165" t="s">
        <v>172</v>
      </c>
      <c r="G22" s="166"/>
      <c r="H22" s="166"/>
      <c r="I22" s="166"/>
      <c r="J22" s="166"/>
      <c r="K22" s="166"/>
      <c r="L22" s="166"/>
      <c r="M22" s="166"/>
      <c r="N22" s="167"/>
      <c r="R22" s="67" t="s">
        <v>201</v>
      </c>
      <c r="S22" s="68"/>
      <c r="T22" s="69"/>
      <c r="U22" s="69"/>
      <c r="V22" s="69"/>
      <c r="W22" s="69" t="s">
        <v>254</v>
      </c>
      <c r="X22" s="69"/>
      <c r="Y22" s="69"/>
      <c r="Z22" s="54"/>
      <c r="AA22" s="60"/>
    </row>
    <row r="23" spans="1:61" ht="15.75" x14ac:dyDescent="0.25">
      <c r="B23" s="162" t="s">
        <v>202</v>
      </c>
      <c r="C23" s="163"/>
      <c r="D23" s="163"/>
      <c r="E23" s="164"/>
      <c r="F23" s="162" t="s">
        <v>203</v>
      </c>
      <c r="G23" s="163"/>
      <c r="H23" s="163"/>
      <c r="I23" s="163"/>
      <c r="J23" s="163"/>
      <c r="K23" s="163"/>
      <c r="L23" s="163"/>
      <c r="M23" s="163"/>
      <c r="N23" s="164"/>
      <c r="R23" s="68" t="s">
        <v>204</v>
      </c>
      <c r="S23" s="68"/>
      <c r="T23" s="70"/>
      <c r="U23" s="70"/>
      <c r="V23" s="70"/>
      <c r="W23" s="71">
        <v>841</v>
      </c>
      <c r="X23" s="72" t="s">
        <v>205</v>
      </c>
      <c r="Y23" s="70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</row>
    <row r="24" spans="1:61" ht="15.75" x14ac:dyDescent="0.25">
      <c r="B24" s="162" t="s">
        <v>206</v>
      </c>
      <c r="C24" s="163"/>
      <c r="D24" s="163"/>
      <c r="E24" s="164"/>
      <c r="F24" s="162" t="s">
        <v>207</v>
      </c>
      <c r="G24" s="163"/>
      <c r="H24" s="163"/>
      <c r="I24" s="163"/>
      <c r="J24" s="163"/>
      <c r="K24" s="163"/>
      <c r="L24" s="163"/>
      <c r="M24" s="163"/>
      <c r="N24" s="164"/>
      <c r="O24" s="74"/>
      <c r="P24" s="74"/>
      <c r="Q24" s="74"/>
      <c r="R24" s="75"/>
      <c r="S24" s="75"/>
      <c r="T24" s="75"/>
      <c r="U24" s="75"/>
      <c r="V24" s="75"/>
      <c r="W24" s="75"/>
      <c r="X24" s="75"/>
      <c r="Y24" s="70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</row>
    <row r="25" spans="1:61" ht="15.75" x14ac:dyDescent="0.25">
      <c r="B25" s="162" t="s">
        <v>208</v>
      </c>
      <c r="C25" s="163"/>
      <c r="D25" s="163"/>
      <c r="E25" s="164"/>
      <c r="F25" s="162" t="s">
        <v>209</v>
      </c>
      <c r="G25" s="163"/>
      <c r="H25" s="163"/>
      <c r="I25" s="163"/>
      <c r="J25" s="163"/>
      <c r="K25" s="163"/>
      <c r="L25" s="163"/>
      <c r="M25" s="163"/>
      <c r="N25" s="164"/>
      <c r="O25" s="74"/>
      <c r="P25" s="74"/>
      <c r="Q25" s="74"/>
      <c r="R25" s="75"/>
      <c r="S25" s="75"/>
      <c r="T25" s="75"/>
      <c r="U25" s="75"/>
      <c r="V25" s="75"/>
      <c r="W25" s="75"/>
      <c r="X25" s="75"/>
      <c r="Y25" s="70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</row>
    <row r="26" spans="1:61" ht="15.75" x14ac:dyDescent="0.25">
      <c r="B26" s="162" t="s">
        <v>133</v>
      </c>
      <c r="C26" s="163"/>
      <c r="D26" s="163"/>
      <c r="E26" s="164"/>
      <c r="F26" s="162" t="s">
        <v>169</v>
      </c>
      <c r="G26" s="163"/>
      <c r="H26" s="163"/>
      <c r="I26" s="163"/>
      <c r="J26" s="163"/>
      <c r="K26" s="163"/>
      <c r="L26" s="163"/>
      <c r="M26" s="163"/>
      <c r="N26" s="164"/>
      <c r="O26" s="74"/>
      <c r="P26" s="74"/>
      <c r="Q26" s="74"/>
      <c r="R26" s="75"/>
      <c r="S26" s="75"/>
      <c r="T26" s="75"/>
      <c r="U26" s="75"/>
      <c r="V26" s="75"/>
      <c r="W26" s="75"/>
      <c r="X26" s="75"/>
      <c r="Y26" s="70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</row>
    <row r="27" spans="1:61" ht="15.75" x14ac:dyDescent="0.25">
      <c r="B27" s="165" t="s">
        <v>210</v>
      </c>
      <c r="C27" s="166"/>
      <c r="D27" s="166"/>
      <c r="E27" s="167"/>
      <c r="F27" s="165" t="s">
        <v>255</v>
      </c>
      <c r="G27" s="166"/>
      <c r="H27" s="166"/>
      <c r="I27" s="166"/>
      <c r="J27" s="166"/>
      <c r="K27" s="166"/>
      <c r="L27" s="166"/>
      <c r="M27" s="166"/>
      <c r="N27" s="167"/>
      <c r="O27" s="54"/>
      <c r="P27" s="54"/>
      <c r="Q27" s="54"/>
      <c r="R27" s="53"/>
      <c r="S27" s="53"/>
      <c r="T27" s="53"/>
      <c r="U27" s="53"/>
      <c r="V27" s="53"/>
      <c r="W27" s="53"/>
      <c r="X27" s="53"/>
      <c r="Y27" s="53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</row>
    <row r="28" spans="1:61" ht="15.75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53"/>
      <c r="O28" s="54"/>
      <c r="P28" s="54"/>
      <c r="Q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</row>
    <row r="29" spans="1:61" ht="15.75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9"/>
      <c r="P29" s="157" t="s">
        <v>211</v>
      </c>
      <c r="Q29" s="157"/>
      <c r="R29" s="157"/>
      <c r="S29" s="53"/>
      <c r="T29" s="53"/>
      <c r="U29" s="53"/>
      <c r="V29" s="53"/>
      <c r="W29" s="53"/>
      <c r="X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</row>
    <row r="30" spans="1:61" ht="15.75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80"/>
      <c r="O30" s="80"/>
      <c r="P30" s="81"/>
      <c r="Q30" s="81"/>
      <c r="R30" s="81"/>
      <c r="S30" s="53"/>
      <c r="T30" s="53"/>
      <c r="U30" s="53"/>
      <c r="V30" s="53"/>
      <c r="W30" s="68"/>
      <c r="AB30" s="54"/>
      <c r="AC30" s="54"/>
      <c r="AD30" s="54"/>
      <c r="AE30" s="54"/>
      <c r="AF30" s="54"/>
      <c r="AG30" s="54"/>
      <c r="AH30" s="54"/>
      <c r="AK30" s="157"/>
      <c r="AL30" s="157"/>
      <c r="AM30" s="157"/>
      <c r="AN30" s="53"/>
      <c r="AO30" s="53"/>
      <c r="AP30" s="53"/>
      <c r="AQ30" s="53"/>
      <c r="AR30" s="53"/>
      <c r="AS30" s="54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</row>
    <row r="31" spans="1:61" ht="15.75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7"/>
      <c r="O31" s="82"/>
      <c r="P31" s="158" t="s">
        <v>212</v>
      </c>
      <c r="Q31" s="158"/>
      <c r="R31" s="158"/>
      <c r="S31" s="158"/>
      <c r="T31" s="158"/>
      <c r="U31" s="158"/>
      <c r="V31" s="159" t="s">
        <v>61</v>
      </c>
      <c r="W31" s="159"/>
      <c r="X31" s="83" t="s">
        <v>213</v>
      </c>
      <c r="AB31" s="54"/>
      <c r="AC31" s="54"/>
      <c r="AD31" s="54"/>
      <c r="AE31" s="54"/>
      <c r="AF31" s="54"/>
      <c r="AG31" s="54"/>
      <c r="AH31" s="54"/>
      <c r="AK31" s="81"/>
      <c r="AL31" s="81"/>
      <c r="AM31" s="81"/>
      <c r="AN31" s="53"/>
      <c r="AO31" s="53"/>
      <c r="AP31" s="53"/>
      <c r="AQ31" s="53"/>
      <c r="AR31" s="68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</row>
    <row r="32" spans="1:61" ht="15.75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7"/>
      <c r="O32" s="82"/>
      <c r="P32" s="68"/>
      <c r="Q32" s="68"/>
      <c r="R32" s="68"/>
      <c r="S32" s="68"/>
      <c r="T32" s="68"/>
      <c r="U32" s="68"/>
      <c r="V32" s="68"/>
      <c r="W32" s="68"/>
      <c r="AB32" s="54"/>
      <c r="AC32" s="54"/>
      <c r="AD32" s="54"/>
      <c r="AE32" s="54"/>
      <c r="AF32" s="54"/>
      <c r="AG32" s="54"/>
      <c r="AH32" s="54"/>
      <c r="AK32" s="160"/>
      <c r="AL32" s="160"/>
      <c r="AM32" s="160"/>
      <c r="AN32" s="160"/>
      <c r="AO32" s="160"/>
      <c r="AP32" s="160"/>
      <c r="AQ32" s="161"/>
      <c r="AR32" s="161"/>
      <c r="AS32" s="55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</row>
    <row r="33" spans="2:61" ht="15.75" x14ac:dyDescent="0.2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  <c r="O33" s="82"/>
      <c r="P33" s="68" t="s">
        <v>214</v>
      </c>
      <c r="Q33" s="68"/>
      <c r="R33" s="68"/>
      <c r="S33" s="68"/>
      <c r="T33" s="68"/>
      <c r="U33" s="68"/>
      <c r="V33" s="154" t="s">
        <v>61</v>
      </c>
      <c r="W33" s="154"/>
      <c r="X33" s="85" t="s">
        <v>215</v>
      </c>
      <c r="AB33" s="54"/>
      <c r="AC33" s="54"/>
      <c r="AD33" s="54"/>
      <c r="AE33" s="54"/>
      <c r="AF33" s="54"/>
      <c r="AG33" s="54"/>
      <c r="AH33" s="54"/>
      <c r="AK33" s="68"/>
      <c r="AL33" s="68"/>
      <c r="AM33" s="68"/>
      <c r="AN33" s="68"/>
      <c r="AO33" s="68"/>
      <c r="AP33" s="68"/>
      <c r="AQ33" s="68"/>
      <c r="AR33" s="68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</row>
    <row r="34" spans="2:61" ht="15.75" x14ac:dyDescent="0.25">
      <c r="P34" s="68"/>
      <c r="Q34" s="68"/>
      <c r="R34" s="68"/>
      <c r="S34" s="68"/>
      <c r="T34" s="68"/>
      <c r="U34" s="68"/>
      <c r="V34" s="68"/>
      <c r="W34" s="68"/>
      <c r="AB34" s="54"/>
      <c r="AC34" s="54"/>
      <c r="AD34" s="54"/>
      <c r="AE34" s="54"/>
      <c r="AF34" s="54"/>
      <c r="AG34" s="54"/>
      <c r="AH34" s="54"/>
      <c r="AK34" s="68"/>
      <c r="AL34" s="68"/>
      <c r="AM34" s="68"/>
      <c r="AN34" s="68"/>
      <c r="AO34" s="68"/>
      <c r="AP34" s="68"/>
      <c r="AQ34" s="68"/>
      <c r="AR34" s="68"/>
      <c r="AS34" s="68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</row>
    <row r="35" spans="2:61" ht="15.75" x14ac:dyDescent="0.25">
      <c r="N35" s="86"/>
      <c r="O35" s="60"/>
      <c r="P35" s="155" t="s">
        <v>216</v>
      </c>
      <c r="Q35" s="155"/>
      <c r="R35" s="155"/>
      <c r="S35" s="155"/>
      <c r="T35" s="155"/>
      <c r="U35" s="155"/>
      <c r="V35" s="154" t="s">
        <v>60</v>
      </c>
      <c r="W35" s="154"/>
      <c r="X35" s="85" t="s">
        <v>217</v>
      </c>
      <c r="AK35" s="68"/>
      <c r="AL35" s="68"/>
      <c r="AM35" s="68"/>
      <c r="AN35" s="68"/>
      <c r="AO35" s="68"/>
      <c r="AP35" s="68"/>
      <c r="AQ35" s="68"/>
      <c r="AR35" s="68"/>
    </row>
    <row r="36" spans="2:61" ht="15.75" x14ac:dyDescent="0.25">
      <c r="P36" s="68"/>
      <c r="Q36" s="68"/>
      <c r="R36" s="68"/>
      <c r="S36" s="68"/>
      <c r="T36" s="68"/>
      <c r="U36" s="68"/>
      <c r="V36" s="68"/>
      <c r="W36" s="68"/>
      <c r="X36" s="68"/>
      <c r="AK36" s="155"/>
      <c r="AL36" s="155"/>
      <c r="AM36" s="155"/>
      <c r="AN36" s="155"/>
      <c r="AO36" s="155"/>
      <c r="AP36" s="155"/>
      <c r="AQ36" s="154"/>
      <c r="AR36" s="154"/>
      <c r="AS36" s="68"/>
    </row>
    <row r="37" spans="2:61" ht="15.75" x14ac:dyDescent="0.25">
      <c r="N37" s="87"/>
      <c r="P37" s="68" t="s">
        <v>218</v>
      </c>
      <c r="Q37" s="68"/>
      <c r="R37" s="68"/>
      <c r="S37" s="154"/>
      <c r="T37" s="154"/>
      <c r="U37" s="154"/>
      <c r="V37" s="68" t="s">
        <v>60</v>
      </c>
      <c r="W37" s="68"/>
      <c r="X37" s="85" t="s">
        <v>249</v>
      </c>
      <c r="Y37" s="68"/>
      <c r="AK37" s="68"/>
      <c r="AL37" s="68"/>
      <c r="AM37" s="68"/>
      <c r="AN37" s="68"/>
      <c r="AO37" s="68"/>
      <c r="AP37" s="68"/>
      <c r="AQ37" s="68"/>
      <c r="AR37" s="68"/>
      <c r="AS37" s="68"/>
    </row>
    <row r="38" spans="2:61" ht="15.75" x14ac:dyDescent="0.25">
      <c r="R38" s="68"/>
      <c r="S38" s="68"/>
      <c r="T38" s="68"/>
      <c r="U38" s="68"/>
      <c r="V38" s="68"/>
      <c r="W38" s="68"/>
      <c r="X38" s="68"/>
      <c r="Y38" s="68"/>
      <c r="AK38" s="68"/>
      <c r="AL38" s="68"/>
      <c r="AM38" s="68"/>
      <c r="AN38" s="154"/>
      <c r="AO38" s="154"/>
      <c r="AP38" s="154"/>
      <c r="AQ38" s="68"/>
      <c r="AR38" s="68"/>
      <c r="AS38" s="68"/>
    </row>
  </sheetData>
  <mergeCells count="38">
    <mergeCell ref="N19:Q19"/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A16:Y16"/>
    <mergeCell ref="N17:Q17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AQ36:AR36"/>
    <mergeCell ref="S37:U37"/>
    <mergeCell ref="AS27:BI27"/>
    <mergeCell ref="P29:R29"/>
    <mergeCell ref="AK30:AM30"/>
    <mergeCell ref="P31:U31"/>
    <mergeCell ref="V31:W31"/>
    <mergeCell ref="AK32:AP32"/>
    <mergeCell ref="AQ32:AR32"/>
    <mergeCell ref="AN38:AP38"/>
    <mergeCell ref="V33:W33"/>
    <mergeCell ref="P35:U35"/>
    <mergeCell ref="V35:W35"/>
    <mergeCell ref="AK36:AP36"/>
  </mergeCells>
  <pageMargins left="0.7" right="0.7" top="0.75" bottom="0.75" header="0.3" footer="0.3"/>
  <pageSetup paperSize="9" scale="6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541B-BC6E-40B3-8835-67399351742D}">
  <sheetPr>
    <pageSetUpPr fitToPage="1"/>
  </sheetPr>
  <dimension ref="B1:BM26"/>
  <sheetViews>
    <sheetView workbookViewId="0">
      <selection activeCell="Z15" sqref="Z15:AD15"/>
    </sheetView>
  </sheetViews>
  <sheetFormatPr defaultRowHeight="15" x14ac:dyDescent="0.25"/>
  <cols>
    <col min="1" max="1" width="7.140625" style="46" customWidth="1"/>
    <col min="2" max="2" width="4.140625" style="46" customWidth="1"/>
    <col min="3" max="3" width="4" style="46" customWidth="1"/>
    <col min="4" max="7" width="2.7109375" style="46" customWidth="1"/>
    <col min="8" max="8" width="1.42578125" style="46" customWidth="1"/>
    <col min="9" max="9" width="1.140625" style="46" customWidth="1"/>
    <col min="10" max="12" width="2.7109375" style="46" customWidth="1"/>
    <col min="13" max="13" width="1.140625" style="46" customWidth="1"/>
    <col min="14" max="14" width="1.42578125" style="46" customWidth="1"/>
    <col min="15" max="22" width="2.7109375" style="46" customWidth="1"/>
    <col min="23" max="23" width="1.42578125" style="46" customWidth="1"/>
    <col min="24" max="24" width="1.85546875" style="46" customWidth="1"/>
    <col min="25" max="27" width="2.7109375" style="46" customWidth="1"/>
    <col min="28" max="28" width="1.5703125" style="46" customWidth="1"/>
    <col min="29" max="29" width="1.42578125" style="46" customWidth="1"/>
    <col min="30" max="32" width="2.7109375" style="46" customWidth="1"/>
    <col min="33" max="33" width="2.42578125" style="46" customWidth="1"/>
    <col min="34" max="34" width="4" style="46" customWidth="1"/>
    <col min="35" max="38" width="2.7109375" style="46" customWidth="1"/>
    <col min="39" max="40" width="1.5703125" style="46" customWidth="1"/>
    <col min="41" max="43" width="2.7109375" style="46" customWidth="1"/>
    <col min="44" max="45" width="1.42578125" style="46" customWidth="1"/>
    <col min="46" max="47" width="2.7109375" style="46" customWidth="1"/>
    <col min="48" max="48" width="3.28515625" style="46" customWidth="1"/>
    <col min="49" max="49" width="2.85546875" style="46" customWidth="1"/>
    <col min="50" max="50" width="1.42578125" style="46" customWidth="1"/>
    <col min="51" max="51" width="1.5703125" style="46" customWidth="1"/>
    <col min="52" max="52" width="3.140625" style="46" customWidth="1"/>
    <col min="53" max="53" width="2.85546875" style="46" customWidth="1"/>
    <col min="54" max="54" width="2.7109375" style="46" customWidth="1"/>
    <col min="55" max="55" width="1.42578125" style="46" customWidth="1"/>
    <col min="56" max="56" width="1.5703125" style="46" customWidth="1"/>
    <col min="57" max="59" width="2.7109375" style="46" customWidth="1"/>
    <col min="60" max="61" width="1.5703125" style="46" customWidth="1"/>
    <col min="62" max="65" width="2.7109375" style="46" customWidth="1"/>
    <col min="66" max="16384" width="9.140625" style="46"/>
  </cols>
  <sheetData>
    <row r="1" spans="2:65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</row>
    <row r="2" spans="2:65" x14ac:dyDescent="0.2">
      <c r="B2" s="88"/>
      <c r="C2" s="225" t="s">
        <v>219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</row>
    <row r="3" spans="2:65" ht="12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</row>
    <row r="4" spans="2:65" x14ac:dyDescent="0.2">
      <c r="B4" s="226" t="s">
        <v>135</v>
      </c>
      <c r="C4" s="89" t="s">
        <v>220</v>
      </c>
      <c r="D4" s="227" t="s">
        <v>136</v>
      </c>
      <c r="E4" s="228"/>
      <c r="F4" s="228"/>
      <c r="G4" s="228"/>
      <c r="H4" s="229"/>
      <c r="I4" s="230" t="s">
        <v>137</v>
      </c>
      <c r="J4" s="231"/>
      <c r="K4" s="231"/>
      <c r="L4" s="231"/>
      <c r="M4" s="232"/>
      <c r="N4" s="230" t="s">
        <v>138</v>
      </c>
      <c r="O4" s="231"/>
      <c r="P4" s="231"/>
      <c r="Q4" s="231"/>
      <c r="R4" s="232"/>
      <c r="S4" s="230" t="s">
        <v>139</v>
      </c>
      <c r="T4" s="231"/>
      <c r="U4" s="231"/>
      <c r="V4" s="231"/>
      <c r="W4" s="232"/>
      <c r="X4" s="230" t="s">
        <v>140</v>
      </c>
      <c r="Y4" s="231"/>
      <c r="Z4" s="231"/>
      <c r="AA4" s="231"/>
      <c r="AB4" s="232"/>
      <c r="AC4" s="230" t="s">
        <v>141</v>
      </c>
      <c r="AD4" s="231"/>
      <c r="AE4" s="231"/>
      <c r="AF4" s="231"/>
      <c r="AG4" s="232"/>
      <c r="AH4" s="230" t="s">
        <v>142</v>
      </c>
      <c r="AI4" s="231"/>
      <c r="AJ4" s="231"/>
      <c r="AK4" s="231"/>
      <c r="AL4" s="231"/>
      <c r="AM4" s="232"/>
      <c r="AN4" s="230" t="s">
        <v>143</v>
      </c>
      <c r="AO4" s="231"/>
      <c r="AP4" s="231"/>
      <c r="AQ4" s="231"/>
      <c r="AR4" s="232"/>
      <c r="AS4" s="230" t="s">
        <v>144</v>
      </c>
      <c r="AT4" s="231"/>
      <c r="AU4" s="231"/>
      <c r="AV4" s="231"/>
      <c r="AW4" s="231"/>
      <c r="AX4" s="232"/>
      <c r="AY4" s="230" t="s">
        <v>145</v>
      </c>
      <c r="AZ4" s="231"/>
      <c r="BA4" s="231"/>
      <c r="BB4" s="231"/>
      <c r="BC4" s="232"/>
      <c r="BD4" s="230" t="s">
        <v>146</v>
      </c>
      <c r="BE4" s="231"/>
      <c r="BF4" s="231"/>
      <c r="BG4" s="231"/>
      <c r="BH4" s="232"/>
      <c r="BI4" s="230" t="s">
        <v>147</v>
      </c>
      <c r="BJ4" s="231"/>
      <c r="BK4" s="231"/>
      <c r="BL4" s="231"/>
      <c r="BM4" s="232"/>
    </row>
    <row r="5" spans="2:65" ht="12.75" customHeight="1" x14ac:dyDescent="0.2">
      <c r="B5" s="226"/>
      <c r="C5" s="89" t="s">
        <v>221</v>
      </c>
      <c r="D5" s="90">
        <v>1</v>
      </c>
      <c r="E5" s="90">
        <v>2</v>
      </c>
      <c r="F5" s="90">
        <v>3</v>
      </c>
      <c r="G5" s="90">
        <v>4</v>
      </c>
      <c r="H5" s="230">
        <v>5</v>
      </c>
      <c r="I5" s="232"/>
      <c r="J5" s="90">
        <v>6</v>
      </c>
      <c r="K5" s="90">
        <v>7</v>
      </c>
      <c r="L5" s="90">
        <v>8</v>
      </c>
      <c r="M5" s="230">
        <v>9</v>
      </c>
      <c r="N5" s="232"/>
      <c r="O5" s="90">
        <v>10</v>
      </c>
      <c r="P5" s="90">
        <v>11</v>
      </c>
      <c r="Q5" s="90">
        <v>12</v>
      </c>
      <c r="R5" s="90">
        <v>13</v>
      </c>
      <c r="S5" s="91">
        <v>14</v>
      </c>
      <c r="T5" s="91">
        <v>15</v>
      </c>
      <c r="U5" s="91">
        <v>16</v>
      </c>
      <c r="V5" s="91">
        <v>17</v>
      </c>
      <c r="W5" s="230">
        <v>18</v>
      </c>
      <c r="X5" s="232"/>
      <c r="Y5" s="91">
        <v>19</v>
      </c>
      <c r="Z5" s="91">
        <v>20</v>
      </c>
      <c r="AA5" s="91">
        <v>21</v>
      </c>
      <c r="AB5" s="230">
        <v>22</v>
      </c>
      <c r="AC5" s="232"/>
      <c r="AD5" s="91">
        <v>23</v>
      </c>
      <c r="AE5" s="91">
        <v>24</v>
      </c>
      <c r="AF5" s="91">
        <v>25</v>
      </c>
      <c r="AG5" s="230">
        <v>26</v>
      </c>
      <c r="AH5" s="232"/>
      <c r="AI5" s="91">
        <v>27</v>
      </c>
      <c r="AJ5" s="91">
        <v>28</v>
      </c>
      <c r="AK5" s="91">
        <v>29</v>
      </c>
      <c r="AL5" s="91">
        <v>30</v>
      </c>
      <c r="AM5" s="230">
        <v>31</v>
      </c>
      <c r="AN5" s="232"/>
      <c r="AO5" s="91">
        <v>32</v>
      </c>
      <c r="AP5" s="91">
        <v>33</v>
      </c>
      <c r="AQ5" s="91">
        <v>34</v>
      </c>
      <c r="AR5" s="230">
        <v>35</v>
      </c>
      <c r="AS5" s="232"/>
      <c r="AT5" s="91">
        <v>36</v>
      </c>
      <c r="AU5" s="91">
        <v>37</v>
      </c>
      <c r="AV5" s="91">
        <v>38</v>
      </c>
      <c r="AW5" s="91">
        <v>39</v>
      </c>
      <c r="AX5" s="230">
        <v>40</v>
      </c>
      <c r="AY5" s="232"/>
      <c r="AZ5" s="91">
        <v>41</v>
      </c>
      <c r="BA5" s="91">
        <v>42</v>
      </c>
      <c r="BB5" s="91">
        <v>43</v>
      </c>
      <c r="BC5" s="230">
        <v>44</v>
      </c>
      <c r="BD5" s="232"/>
      <c r="BE5" s="91">
        <v>45</v>
      </c>
      <c r="BF5" s="91">
        <v>46</v>
      </c>
      <c r="BG5" s="91">
        <v>47</v>
      </c>
      <c r="BH5" s="230">
        <v>48</v>
      </c>
      <c r="BI5" s="232"/>
      <c r="BJ5" s="91">
        <v>49</v>
      </c>
      <c r="BK5" s="91">
        <v>50</v>
      </c>
      <c r="BL5" s="91">
        <v>51</v>
      </c>
      <c r="BM5" s="91">
        <v>52</v>
      </c>
    </row>
    <row r="6" spans="2:65" x14ac:dyDescent="0.25">
      <c r="B6" s="223">
        <v>2</v>
      </c>
      <c r="C6" s="224"/>
      <c r="D6" s="92"/>
      <c r="E6" s="92"/>
      <c r="F6" s="92"/>
      <c r="G6" s="92"/>
      <c r="H6" s="204"/>
      <c r="I6" s="205"/>
      <c r="J6" s="92"/>
      <c r="K6" s="92" t="s">
        <v>222</v>
      </c>
      <c r="L6" s="92" t="s">
        <v>222</v>
      </c>
      <c r="M6" s="204" t="s">
        <v>173</v>
      </c>
      <c r="N6" s="205"/>
      <c r="O6" s="92" t="s">
        <v>173</v>
      </c>
      <c r="P6" s="92" t="s">
        <v>173</v>
      </c>
      <c r="Q6" s="92" t="s">
        <v>173</v>
      </c>
      <c r="R6" s="92" t="s">
        <v>173</v>
      </c>
      <c r="S6" s="92" t="s">
        <v>173</v>
      </c>
      <c r="T6" s="92" t="s">
        <v>173</v>
      </c>
      <c r="U6" s="92" t="s">
        <v>224</v>
      </c>
      <c r="V6" s="92"/>
      <c r="W6" s="204" t="s">
        <v>223</v>
      </c>
      <c r="X6" s="205"/>
      <c r="Y6" s="92"/>
      <c r="Z6" s="92"/>
      <c r="AA6" s="93"/>
      <c r="AB6" s="204" t="s">
        <v>222</v>
      </c>
      <c r="AC6" s="205"/>
      <c r="AD6" s="94" t="s">
        <v>222</v>
      </c>
      <c r="AE6" s="92" t="s">
        <v>222</v>
      </c>
      <c r="AF6" s="92" t="s">
        <v>222</v>
      </c>
      <c r="AG6" s="204" t="s">
        <v>222</v>
      </c>
      <c r="AH6" s="205"/>
      <c r="AI6" s="92" t="s">
        <v>222</v>
      </c>
      <c r="AJ6" s="92"/>
      <c r="AK6" s="92"/>
      <c r="AL6" s="92"/>
      <c r="AM6" s="204"/>
      <c r="AN6" s="205"/>
      <c r="AO6" s="92"/>
      <c r="AP6" s="92"/>
      <c r="AQ6" s="92"/>
      <c r="AR6" s="204"/>
      <c r="AS6" s="205"/>
      <c r="AT6" s="92"/>
      <c r="AU6" s="92" t="s">
        <v>224</v>
      </c>
      <c r="AV6" s="92" t="s">
        <v>224</v>
      </c>
      <c r="AW6" s="92"/>
      <c r="AX6" s="204"/>
      <c r="AY6" s="205"/>
      <c r="AZ6" s="92"/>
      <c r="BA6" s="92"/>
      <c r="BB6" s="92"/>
      <c r="BC6" s="204" t="s">
        <v>176</v>
      </c>
      <c r="BD6" s="205"/>
      <c r="BE6" s="92" t="s">
        <v>176</v>
      </c>
      <c r="BF6" s="92" t="s">
        <v>176</v>
      </c>
      <c r="BG6" s="92" t="s">
        <v>176</v>
      </c>
      <c r="BH6" s="204" t="s">
        <v>176</v>
      </c>
      <c r="BI6" s="205"/>
      <c r="BJ6" s="92" t="s">
        <v>176</v>
      </c>
      <c r="BK6" s="92" t="s">
        <v>176</v>
      </c>
      <c r="BL6" s="92" t="s">
        <v>176</v>
      </c>
      <c r="BM6" s="92" t="s">
        <v>176</v>
      </c>
    </row>
    <row r="7" spans="2:65" x14ac:dyDescent="0.25">
      <c r="B7" s="206">
        <v>3</v>
      </c>
      <c r="C7" s="206"/>
      <c r="D7" s="92"/>
      <c r="E7" s="92"/>
      <c r="F7" s="92"/>
      <c r="G7" s="92"/>
      <c r="H7" s="204"/>
      <c r="I7" s="205"/>
      <c r="J7" s="92" t="s">
        <v>222</v>
      </c>
      <c r="K7" s="92" t="s">
        <v>222</v>
      </c>
      <c r="L7" s="92" t="s">
        <v>222</v>
      </c>
      <c r="M7" s="204"/>
      <c r="N7" s="205"/>
      <c r="O7" s="92"/>
      <c r="P7" s="92" t="s">
        <v>226</v>
      </c>
      <c r="Q7" s="92" t="s">
        <v>226</v>
      </c>
      <c r="R7" s="92" t="s">
        <v>226</v>
      </c>
      <c r="S7" s="92" t="s">
        <v>226</v>
      </c>
      <c r="T7" s="92"/>
      <c r="U7" s="92" t="s">
        <v>224</v>
      </c>
      <c r="V7" s="92" t="s">
        <v>224</v>
      </c>
      <c r="W7" s="204" t="s">
        <v>223</v>
      </c>
      <c r="X7" s="205"/>
      <c r="Y7" s="92"/>
      <c r="Z7" s="92"/>
      <c r="AA7" s="92" t="s">
        <v>227</v>
      </c>
      <c r="AB7" s="204" t="s">
        <v>227</v>
      </c>
      <c r="AC7" s="205"/>
      <c r="AD7" s="94" t="s">
        <v>227</v>
      </c>
      <c r="AE7" s="92" t="s">
        <v>228</v>
      </c>
      <c r="AF7" s="92" t="s">
        <v>228</v>
      </c>
      <c r="AG7" s="204" t="s">
        <v>228</v>
      </c>
      <c r="AH7" s="205"/>
      <c r="AI7" s="92" t="s">
        <v>251</v>
      </c>
      <c r="AJ7" s="92" t="s">
        <v>251</v>
      </c>
      <c r="AK7" s="92" t="s">
        <v>251</v>
      </c>
      <c r="AL7" s="92" t="s">
        <v>252</v>
      </c>
      <c r="AM7" s="204" t="s">
        <v>251</v>
      </c>
      <c r="AN7" s="205"/>
      <c r="AO7" s="92" t="s">
        <v>251</v>
      </c>
      <c r="AP7" s="92" t="s">
        <v>251</v>
      </c>
      <c r="AQ7" s="92" t="s">
        <v>251</v>
      </c>
      <c r="AR7" s="204" t="s">
        <v>251</v>
      </c>
      <c r="AS7" s="205"/>
      <c r="AT7" s="94" t="s">
        <v>251</v>
      </c>
      <c r="AU7" s="94" t="s">
        <v>251</v>
      </c>
      <c r="AV7" s="95" t="s">
        <v>251</v>
      </c>
      <c r="AW7" s="96" t="s">
        <v>251</v>
      </c>
      <c r="AX7" s="221" t="s">
        <v>251</v>
      </c>
      <c r="AY7" s="222"/>
      <c r="AZ7" s="96" t="s">
        <v>251</v>
      </c>
      <c r="BA7" s="96" t="s">
        <v>251</v>
      </c>
      <c r="BB7" s="96" t="s">
        <v>251</v>
      </c>
      <c r="BC7" s="221" t="s">
        <v>251</v>
      </c>
      <c r="BD7" s="222"/>
      <c r="BE7" s="94" t="s">
        <v>251</v>
      </c>
      <c r="BF7" s="92" t="s">
        <v>251</v>
      </c>
      <c r="BG7" s="92" t="s">
        <v>251</v>
      </c>
      <c r="BH7" s="204" t="s">
        <v>251</v>
      </c>
      <c r="BI7" s="205"/>
      <c r="BJ7" s="92" t="s">
        <v>251</v>
      </c>
      <c r="BK7" s="92" t="s">
        <v>251</v>
      </c>
      <c r="BL7" s="92" t="s">
        <v>251</v>
      </c>
      <c r="BM7" s="92" t="s">
        <v>251</v>
      </c>
    </row>
    <row r="8" spans="2:65" x14ac:dyDescent="0.25">
      <c r="B8" s="87"/>
      <c r="C8" s="97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98"/>
      <c r="AD8" s="98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99"/>
      <c r="AW8" s="99"/>
      <c r="AX8" s="99"/>
      <c r="AY8" s="99"/>
      <c r="AZ8" s="99"/>
      <c r="BA8" s="99"/>
      <c r="BB8" s="99"/>
      <c r="BC8" s="99"/>
      <c r="BD8" s="63"/>
      <c r="BE8" s="63"/>
      <c r="BF8" s="63"/>
      <c r="BG8" s="63"/>
      <c r="BH8" s="63"/>
      <c r="BI8" s="63"/>
      <c r="BJ8" s="63"/>
      <c r="BK8" s="63"/>
      <c r="BL8" s="63"/>
      <c r="BM8" s="63"/>
    </row>
    <row r="9" spans="2:65" x14ac:dyDescent="0.25">
      <c r="B9" s="87"/>
      <c r="C9" s="100" t="s">
        <v>229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</row>
    <row r="10" spans="2:65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</row>
    <row r="11" spans="2:65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</row>
    <row r="12" spans="2:65" ht="15.75" x14ac:dyDescent="0.25">
      <c r="B12" s="87"/>
      <c r="C12" s="207" t="s">
        <v>230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</row>
    <row r="13" spans="2:65" ht="15.75" x14ac:dyDescent="0.25">
      <c r="B13" s="8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</row>
    <row r="14" spans="2:65" x14ac:dyDescent="0.25">
      <c r="B14" s="8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9" t="s">
        <v>231</v>
      </c>
      <c r="T14" s="210"/>
      <c r="U14" s="210"/>
      <c r="V14" s="210"/>
      <c r="W14" s="210"/>
      <c r="X14" s="210"/>
      <c r="Y14" s="211"/>
      <c r="Z14" s="212" t="s">
        <v>250</v>
      </c>
      <c r="AA14" s="212"/>
      <c r="AB14" s="212"/>
      <c r="AC14" s="212"/>
      <c r="AD14" s="212"/>
      <c r="AE14" s="212"/>
      <c r="AF14" s="212"/>
      <c r="AG14" s="213" t="s">
        <v>159</v>
      </c>
      <c r="AH14" s="214"/>
      <c r="AI14" s="102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</row>
    <row r="15" spans="2:65" x14ac:dyDescent="0.25">
      <c r="B15" s="87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17" t="s">
        <v>232</v>
      </c>
      <c r="T15" s="217"/>
      <c r="U15" s="201" t="s">
        <v>233</v>
      </c>
      <c r="V15" s="203"/>
      <c r="W15" s="218" t="s">
        <v>9</v>
      </c>
      <c r="X15" s="219"/>
      <c r="Y15" s="220"/>
      <c r="Z15" s="201" t="s">
        <v>253</v>
      </c>
      <c r="AA15" s="202"/>
      <c r="AB15" s="202"/>
      <c r="AC15" s="202"/>
      <c r="AD15" s="203"/>
      <c r="AE15" s="200" t="s">
        <v>9</v>
      </c>
      <c r="AF15" s="200"/>
      <c r="AG15" s="215"/>
      <c r="AH15" s="216"/>
      <c r="AI15" s="102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</row>
    <row r="16" spans="2:65" x14ac:dyDescent="0.25">
      <c r="B16" s="87"/>
      <c r="C16" s="104" t="s">
        <v>222</v>
      </c>
      <c r="D16" s="185" t="s">
        <v>153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7"/>
      <c r="S16" s="188" t="s">
        <v>235</v>
      </c>
      <c r="T16" s="189"/>
      <c r="U16" s="188" t="s">
        <v>235</v>
      </c>
      <c r="V16" s="189"/>
      <c r="W16" s="177" t="s">
        <v>236</v>
      </c>
      <c r="X16" s="190"/>
      <c r="Y16" s="178"/>
      <c r="Z16" s="191" t="s">
        <v>235</v>
      </c>
      <c r="AA16" s="192"/>
      <c r="AB16" s="192"/>
      <c r="AC16" s="192"/>
      <c r="AD16" s="193"/>
      <c r="AE16" s="177" t="s">
        <v>235</v>
      </c>
      <c r="AF16" s="178"/>
      <c r="AG16" s="177"/>
      <c r="AH16" s="178"/>
      <c r="AI16" s="105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</row>
    <row r="17" spans="2:65" x14ac:dyDescent="0.25">
      <c r="B17" s="87"/>
      <c r="C17" s="107" t="s">
        <v>224</v>
      </c>
      <c r="D17" s="198" t="s">
        <v>234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9" t="s">
        <v>237</v>
      </c>
      <c r="T17" s="199"/>
      <c r="U17" s="199" t="s">
        <v>237</v>
      </c>
      <c r="V17" s="199"/>
      <c r="W17" s="177" t="s">
        <v>235</v>
      </c>
      <c r="X17" s="190"/>
      <c r="Y17" s="178"/>
      <c r="Z17" s="191" t="s">
        <v>237</v>
      </c>
      <c r="AA17" s="192"/>
      <c r="AB17" s="192"/>
      <c r="AC17" s="192"/>
      <c r="AD17" s="193"/>
      <c r="AE17" s="197" t="s">
        <v>237</v>
      </c>
      <c r="AF17" s="197"/>
      <c r="AG17" s="197"/>
      <c r="AH17" s="197"/>
      <c r="AI17" s="105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</row>
    <row r="18" spans="2:65" x14ac:dyDescent="0.25">
      <c r="B18" s="87"/>
      <c r="C18" s="107" t="s">
        <v>239</v>
      </c>
      <c r="D18" s="185" t="s">
        <v>240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7"/>
      <c r="S18" s="188"/>
      <c r="T18" s="189"/>
      <c r="U18" s="188"/>
      <c r="V18" s="189"/>
      <c r="W18" s="177" t="s">
        <v>242</v>
      </c>
      <c r="X18" s="190"/>
      <c r="Y18" s="178"/>
      <c r="Z18" s="191"/>
      <c r="AA18" s="192"/>
      <c r="AB18" s="192"/>
      <c r="AC18" s="192"/>
      <c r="AD18" s="193"/>
      <c r="AE18" s="177" t="s">
        <v>242</v>
      </c>
      <c r="AF18" s="178"/>
      <c r="AG18" s="177"/>
      <c r="AH18" s="178"/>
      <c r="AI18" s="105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</row>
    <row r="19" spans="2:65" x14ac:dyDescent="0.25">
      <c r="B19" s="87"/>
      <c r="C19" s="107" t="s">
        <v>225</v>
      </c>
      <c r="D19" s="198" t="s">
        <v>108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  <c r="T19" s="199"/>
      <c r="U19" s="199"/>
      <c r="V19" s="199"/>
      <c r="W19" s="177" t="s">
        <v>242</v>
      </c>
      <c r="X19" s="190"/>
      <c r="Y19" s="178"/>
      <c r="Z19" s="191"/>
      <c r="AA19" s="192"/>
      <c r="AB19" s="192"/>
      <c r="AC19" s="192"/>
      <c r="AD19" s="193"/>
      <c r="AE19" s="197" t="s">
        <v>242</v>
      </c>
      <c r="AF19" s="197"/>
      <c r="AG19" s="197"/>
      <c r="AH19" s="197"/>
      <c r="AI19" s="105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</row>
    <row r="20" spans="2:65" x14ac:dyDescent="0.25">
      <c r="B20" s="87"/>
      <c r="C20" s="107" t="s">
        <v>173</v>
      </c>
      <c r="D20" s="198" t="s">
        <v>241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9" t="s">
        <v>243</v>
      </c>
      <c r="T20" s="199"/>
      <c r="U20" s="199"/>
      <c r="V20" s="199"/>
      <c r="W20" s="177" t="s">
        <v>243</v>
      </c>
      <c r="X20" s="190"/>
      <c r="Y20" s="178"/>
      <c r="Z20" s="191"/>
      <c r="AA20" s="192"/>
      <c r="AB20" s="192"/>
      <c r="AC20" s="192"/>
      <c r="AD20" s="193"/>
      <c r="AE20" s="197" t="s">
        <v>242</v>
      </c>
      <c r="AF20" s="197"/>
      <c r="AG20" s="197"/>
      <c r="AH20" s="197"/>
      <c r="AI20" s="105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</row>
    <row r="21" spans="2:65" x14ac:dyDescent="0.25">
      <c r="B21" s="87"/>
      <c r="C21" s="107" t="s">
        <v>226</v>
      </c>
      <c r="D21" s="198" t="s">
        <v>244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199"/>
      <c r="U21" s="199"/>
      <c r="V21" s="199"/>
      <c r="W21" s="177" t="s">
        <v>242</v>
      </c>
      <c r="X21" s="190"/>
      <c r="Y21" s="178"/>
      <c r="Z21" s="191" t="s">
        <v>236</v>
      </c>
      <c r="AA21" s="192"/>
      <c r="AB21" s="192"/>
      <c r="AC21" s="192"/>
      <c r="AD21" s="193"/>
      <c r="AE21" s="197" t="s">
        <v>236</v>
      </c>
      <c r="AF21" s="197"/>
      <c r="AG21" s="197"/>
      <c r="AH21" s="197"/>
      <c r="AI21" s="105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</row>
    <row r="22" spans="2:65" ht="24.75" customHeight="1" x14ac:dyDescent="0.25">
      <c r="B22" s="87"/>
      <c r="C22" s="107" t="s">
        <v>227</v>
      </c>
      <c r="D22" s="198" t="s">
        <v>167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199"/>
      <c r="U22" s="199"/>
      <c r="V22" s="199"/>
      <c r="W22" s="177" t="s">
        <v>242</v>
      </c>
      <c r="X22" s="190"/>
      <c r="Y22" s="178"/>
      <c r="Z22" s="191" t="s">
        <v>238</v>
      </c>
      <c r="AA22" s="192"/>
      <c r="AB22" s="192"/>
      <c r="AC22" s="192"/>
      <c r="AD22" s="193"/>
      <c r="AE22" s="197" t="s">
        <v>238</v>
      </c>
      <c r="AF22" s="197"/>
      <c r="AG22" s="197"/>
      <c r="AH22" s="197"/>
      <c r="AI22" s="105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</row>
    <row r="23" spans="2:65" x14ac:dyDescent="0.25">
      <c r="B23" s="87"/>
      <c r="C23" s="107" t="s">
        <v>228</v>
      </c>
      <c r="D23" s="198" t="s">
        <v>245</v>
      </c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199"/>
      <c r="U23" s="199"/>
      <c r="V23" s="199"/>
      <c r="W23" s="177" t="s">
        <v>242</v>
      </c>
      <c r="X23" s="190"/>
      <c r="Y23" s="178"/>
      <c r="Z23" s="191" t="s">
        <v>238</v>
      </c>
      <c r="AA23" s="192"/>
      <c r="AB23" s="192"/>
      <c r="AC23" s="192"/>
      <c r="AD23" s="193"/>
      <c r="AE23" s="197" t="s">
        <v>238</v>
      </c>
      <c r="AF23" s="197"/>
      <c r="AG23" s="197"/>
      <c r="AH23" s="197"/>
      <c r="AI23" s="105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</row>
    <row r="24" spans="2:65" x14ac:dyDescent="0.25">
      <c r="B24" s="87"/>
      <c r="C24" s="107" t="s">
        <v>176</v>
      </c>
      <c r="D24" s="185" t="s">
        <v>158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7"/>
      <c r="S24" s="188" t="s">
        <v>237</v>
      </c>
      <c r="T24" s="189"/>
      <c r="U24" s="188" t="s">
        <v>246</v>
      </c>
      <c r="V24" s="189"/>
      <c r="W24" s="177" t="s">
        <v>247</v>
      </c>
      <c r="X24" s="190"/>
      <c r="Y24" s="178"/>
      <c r="Z24" s="191" t="s">
        <v>237</v>
      </c>
      <c r="AA24" s="192"/>
      <c r="AB24" s="192"/>
      <c r="AC24" s="192"/>
      <c r="AD24" s="193"/>
      <c r="AE24" s="177" t="s">
        <v>237</v>
      </c>
      <c r="AF24" s="178"/>
      <c r="AG24" s="177"/>
      <c r="AH24" s="178"/>
      <c r="AI24" s="105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</row>
    <row r="25" spans="2:65" x14ac:dyDescent="0.25">
      <c r="B25" s="87"/>
      <c r="C25" s="179" t="s">
        <v>159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80"/>
      <c r="T25" s="180"/>
      <c r="U25" s="180"/>
      <c r="V25" s="180"/>
      <c r="W25" s="181">
        <v>16</v>
      </c>
      <c r="X25" s="182"/>
      <c r="Y25" s="183"/>
      <c r="Z25" s="194"/>
      <c r="AA25" s="195"/>
      <c r="AB25" s="195"/>
      <c r="AC25" s="195"/>
      <c r="AD25" s="196"/>
      <c r="AE25" s="184">
        <v>14</v>
      </c>
      <c r="AF25" s="184"/>
      <c r="AG25" s="184">
        <v>30</v>
      </c>
      <c r="AH25" s="184"/>
      <c r="AI25" s="49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2:65" x14ac:dyDescent="0.2">
      <c r="B26" s="87"/>
      <c r="C26" s="108"/>
      <c r="D26" s="87" t="s">
        <v>248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</row>
  </sheetData>
  <mergeCells count="126">
    <mergeCell ref="AG5:AH5"/>
    <mergeCell ref="AM5:AN5"/>
    <mergeCell ref="AR5:AS5"/>
    <mergeCell ref="AX5:AY5"/>
    <mergeCell ref="BC5:BD5"/>
    <mergeCell ref="BH5:BI5"/>
    <mergeCell ref="W6:X6"/>
    <mergeCell ref="AB6:AC6"/>
    <mergeCell ref="AG6:AH6"/>
    <mergeCell ref="AM6:AN6"/>
    <mergeCell ref="AR6:AS6"/>
    <mergeCell ref="AX6:AY6"/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BC6:BD6"/>
    <mergeCell ref="BH6:BI6"/>
    <mergeCell ref="B7:C7"/>
    <mergeCell ref="H7:I7"/>
    <mergeCell ref="M7:N7"/>
    <mergeCell ref="W7:X7"/>
    <mergeCell ref="AB7:AC7"/>
    <mergeCell ref="C12:BM12"/>
    <mergeCell ref="C14:R15"/>
    <mergeCell ref="S14:Y14"/>
    <mergeCell ref="Z14:AF14"/>
    <mergeCell ref="AG14:AH15"/>
    <mergeCell ref="S15:T15"/>
    <mergeCell ref="U15:V15"/>
    <mergeCell ref="W15:Y15"/>
    <mergeCell ref="AG7:AH7"/>
    <mergeCell ref="AM7:AN7"/>
    <mergeCell ref="AR7:AS7"/>
    <mergeCell ref="AX7:AY7"/>
    <mergeCell ref="BC7:BD7"/>
    <mergeCell ref="BH7:BI7"/>
    <mergeCell ref="B6:C6"/>
    <mergeCell ref="H6:I6"/>
    <mergeCell ref="M6:N6"/>
    <mergeCell ref="AG16:AH16"/>
    <mergeCell ref="D17:R17"/>
    <mergeCell ref="S17:T17"/>
    <mergeCell ref="U17:V17"/>
    <mergeCell ref="W17:Y17"/>
    <mergeCell ref="AE17:AF17"/>
    <mergeCell ref="AG17:AH17"/>
    <mergeCell ref="AE15:AF15"/>
    <mergeCell ref="D16:R16"/>
    <mergeCell ref="S16:T16"/>
    <mergeCell ref="U16:V16"/>
    <mergeCell ref="W16:Y16"/>
    <mergeCell ref="AE16:AF16"/>
    <mergeCell ref="Z15:AD15"/>
    <mergeCell ref="Z16:AD16"/>
    <mergeCell ref="Z17:AD17"/>
    <mergeCell ref="AE18:AF18"/>
    <mergeCell ref="AG18:AH18"/>
    <mergeCell ref="D19:R19"/>
    <mergeCell ref="S19:T19"/>
    <mergeCell ref="U19:V19"/>
    <mergeCell ref="W19:Y19"/>
    <mergeCell ref="AE19:AF19"/>
    <mergeCell ref="AG19:AH19"/>
    <mergeCell ref="D18:R18"/>
    <mergeCell ref="S18:T18"/>
    <mergeCell ref="U18:V18"/>
    <mergeCell ref="W18:Y18"/>
    <mergeCell ref="Z18:AD18"/>
    <mergeCell ref="Z19:AD19"/>
    <mergeCell ref="AE20:AF20"/>
    <mergeCell ref="AG20:AH20"/>
    <mergeCell ref="D21:R21"/>
    <mergeCell ref="S21:T21"/>
    <mergeCell ref="U21:V21"/>
    <mergeCell ref="W21:Y21"/>
    <mergeCell ref="AE21:AF21"/>
    <mergeCell ref="AG21:AH21"/>
    <mergeCell ref="D20:R20"/>
    <mergeCell ref="S20:T20"/>
    <mergeCell ref="U20:V20"/>
    <mergeCell ref="W20:Y20"/>
    <mergeCell ref="Z21:AD21"/>
    <mergeCell ref="Z20:AD20"/>
    <mergeCell ref="AE22:AF22"/>
    <mergeCell ref="AG22:AH22"/>
    <mergeCell ref="D23:R23"/>
    <mergeCell ref="S23:T23"/>
    <mergeCell ref="U23:V23"/>
    <mergeCell ref="W23:Y23"/>
    <mergeCell ref="AE23:AF23"/>
    <mergeCell ref="AG23:AH23"/>
    <mergeCell ref="D22:R22"/>
    <mergeCell ref="S22:T22"/>
    <mergeCell ref="U22:V22"/>
    <mergeCell ref="W22:Y22"/>
    <mergeCell ref="Z22:AD22"/>
    <mergeCell ref="Z23:AD23"/>
    <mergeCell ref="AE24:AF24"/>
    <mergeCell ref="AG24:AH24"/>
    <mergeCell ref="C25:R25"/>
    <mergeCell ref="S25:T25"/>
    <mergeCell ref="U25:V25"/>
    <mergeCell ref="W25:Y25"/>
    <mergeCell ref="AE25:AF25"/>
    <mergeCell ref="AG25:AH25"/>
    <mergeCell ref="D24:R24"/>
    <mergeCell ref="S24:T24"/>
    <mergeCell ref="U24:V24"/>
    <mergeCell ref="W24:Y24"/>
    <mergeCell ref="Z24:AD24"/>
    <mergeCell ref="Z25:AD25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76"/>
  <sheetViews>
    <sheetView tabSelected="1" topLeftCell="A55" zoomScale="89" zoomScaleNormal="89" workbookViewId="0">
      <selection activeCell="A69" sqref="A1:S69"/>
    </sheetView>
  </sheetViews>
  <sheetFormatPr defaultColWidth="9.140625" defaultRowHeight="15" x14ac:dyDescent="0.25"/>
  <cols>
    <col min="1" max="1" width="9.140625" style="45"/>
    <col min="2" max="2" width="6.5703125" style="7" customWidth="1"/>
    <col min="3" max="3" width="32.7109375" style="6" customWidth="1"/>
    <col min="4" max="4" width="5.5703125" style="6" customWidth="1"/>
    <col min="5" max="7" width="6" style="6" customWidth="1"/>
    <col min="8" max="8" width="5.7109375" style="6" customWidth="1"/>
    <col min="9" max="9" width="5.28515625" style="6" customWidth="1"/>
    <col min="10" max="10" width="7.42578125" style="6" customWidth="1"/>
    <col min="11" max="12" width="5.42578125" style="6" customWidth="1"/>
    <col min="13" max="13" width="4.5703125" style="6" customWidth="1"/>
    <col min="14" max="14" width="7.5703125" style="6" customWidth="1"/>
    <col min="15" max="15" width="5.140625" style="6" customWidth="1"/>
    <col min="16" max="16" width="4.85546875" style="6" customWidth="1"/>
    <col min="17" max="17" width="5.140625" style="6" customWidth="1"/>
    <col min="18" max="18" width="5" style="6" customWidth="1"/>
    <col min="19" max="19" width="6.28515625" style="6" customWidth="1"/>
    <col min="20" max="20" width="9.140625" style="10"/>
    <col min="21" max="16384" width="9.140625" style="6"/>
  </cols>
  <sheetData>
    <row r="1" spans="1:28" ht="28.5" customHeight="1" x14ac:dyDescent="0.25">
      <c r="A1" s="252" t="s">
        <v>180</v>
      </c>
      <c r="B1" s="282" t="s">
        <v>0</v>
      </c>
      <c r="C1" s="283" t="s">
        <v>1</v>
      </c>
      <c r="D1" s="284" t="s">
        <v>4</v>
      </c>
      <c r="E1" s="284"/>
      <c r="F1" s="284"/>
      <c r="G1" s="284"/>
      <c r="H1" s="255" t="s">
        <v>5</v>
      </c>
      <c r="I1" s="285" t="s">
        <v>6</v>
      </c>
      <c r="J1" s="285"/>
      <c r="K1" s="285"/>
      <c r="L1" s="285"/>
      <c r="M1" s="285"/>
      <c r="N1" s="285"/>
      <c r="O1" s="287" t="s">
        <v>13</v>
      </c>
      <c r="P1" s="288"/>
      <c r="Q1" s="288"/>
      <c r="R1" s="288"/>
      <c r="S1" s="289"/>
    </row>
    <row r="2" spans="1:28" ht="11.25" customHeight="1" x14ac:dyDescent="0.25">
      <c r="A2" s="252"/>
      <c r="B2" s="282"/>
      <c r="C2" s="283"/>
      <c r="D2" s="284"/>
      <c r="E2" s="284"/>
      <c r="F2" s="284"/>
      <c r="G2" s="284"/>
      <c r="H2" s="255"/>
      <c r="I2" s="255" t="s">
        <v>7</v>
      </c>
      <c r="J2" s="285" t="s">
        <v>8</v>
      </c>
      <c r="K2" s="285"/>
      <c r="L2" s="285"/>
      <c r="M2" s="285"/>
      <c r="N2" s="290" t="s">
        <v>12</v>
      </c>
      <c r="O2" s="242" t="s">
        <v>14</v>
      </c>
      <c r="P2" s="243"/>
      <c r="Q2" s="244" t="s">
        <v>15</v>
      </c>
      <c r="R2" s="244"/>
      <c r="S2" s="9" t="s">
        <v>96</v>
      </c>
      <c r="V2" s="277"/>
      <c r="W2" s="278"/>
      <c r="X2" s="278"/>
      <c r="Y2" s="278"/>
      <c r="Z2" s="278"/>
      <c r="AA2" s="278"/>
      <c r="AB2" s="278"/>
    </row>
    <row r="3" spans="1:28" ht="12" customHeight="1" x14ac:dyDescent="0.25">
      <c r="A3" s="252"/>
      <c r="B3" s="282"/>
      <c r="C3" s="283"/>
      <c r="D3" s="284"/>
      <c r="E3" s="284"/>
      <c r="F3" s="284"/>
      <c r="G3" s="284"/>
      <c r="H3" s="255"/>
      <c r="I3" s="255"/>
      <c r="J3" s="285"/>
      <c r="K3" s="285"/>
      <c r="L3" s="285"/>
      <c r="M3" s="285"/>
      <c r="N3" s="290"/>
      <c r="O3" s="3" t="s">
        <v>16</v>
      </c>
      <c r="P3" s="3" t="s">
        <v>17</v>
      </c>
      <c r="Q3" s="3" t="s">
        <v>63</v>
      </c>
      <c r="R3" s="3" t="s">
        <v>64</v>
      </c>
      <c r="S3" s="9" t="s">
        <v>97</v>
      </c>
      <c r="V3" s="278"/>
      <c r="W3" s="278"/>
      <c r="X3" s="278"/>
      <c r="Y3" s="278"/>
      <c r="Z3" s="278"/>
      <c r="AA3" s="278"/>
      <c r="AB3" s="278"/>
    </row>
    <row r="4" spans="1:28" ht="9.75" customHeight="1" x14ac:dyDescent="0.25">
      <c r="A4" s="252"/>
      <c r="B4" s="282"/>
      <c r="C4" s="283"/>
      <c r="D4" s="284"/>
      <c r="E4" s="284"/>
      <c r="F4" s="284"/>
      <c r="G4" s="284"/>
      <c r="H4" s="255"/>
      <c r="I4" s="255"/>
      <c r="J4" s="285"/>
      <c r="K4" s="285"/>
      <c r="L4" s="285"/>
      <c r="M4" s="285"/>
      <c r="N4" s="290"/>
      <c r="O4" s="263" t="s">
        <v>18</v>
      </c>
      <c r="P4" s="264"/>
      <c r="Q4" s="264"/>
      <c r="R4" s="264"/>
      <c r="S4" s="265"/>
      <c r="V4" s="278"/>
      <c r="W4" s="278"/>
      <c r="X4" s="278"/>
      <c r="Y4" s="278"/>
      <c r="Z4" s="278"/>
      <c r="AA4" s="278"/>
      <c r="AB4" s="278"/>
    </row>
    <row r="5" spans="1:28" ht="13.5" customHeight="1" x14ac:dyDescent="0.25">
      <c r="A5" s="252"/>
      <c r="B5" s="282"/>
      <c r="C5" s="283"/>
      <c r="D5" s="252" t="s">
        <v>2</v>
      </c>
      <c r="E5" s="252" t="s">
        <v>3</v>
      </c>
      <c r="F5" s="256" t="s">
        <v>25</v>
      </c>
      <c r="G5" s="256"/>
      <c r="H5" s="255"/>
      <c r="I5" s="255"/>
      <c r="J5" s="255" t="s">
        <v>9</v>
      </c>
      <c r="K5" s="245" t="s">
        <v>10</v>
      </c>
      <c r="L5" s="249" t="s">
        <v>62</v>
      </c>
      <c r="M5" s="286" t="s">
        <v>11</v>
      </c>
      <c r="N5" s="290"/>
      <c r="O5" s="266"/>
      <c r="P5" s="267"/>
      <c r="Q5" s="267"/>
      <c r="R5" s="267"/>
      <c r="S5" s="268"/>
      <c r="V5" s="278"/>
      <c r="W5" s="278"/>
      <c r="X5" s="278"/>
      <c r="Y5" s="278"/>
      <c r="Z5" s="278"/>
      <c r="AA5" s="278"/>
      <c r="AB5" s="278"/>
    </row>
    <row r="6" spans="1:28" ht="15.75" customHeight="1" x14ac:dyDescent="0.25">
      <c r="A6" s="252"/>
      <c r="B6" s="282"/>
      <c r="C6" s="283"/>
      <c r="D6" s="252"/>
      <c r="E6" s="252"/>
      <c r="F6" s="252" t="s">
        <v>26</v>
      </c>
      <c r="G6" s="252" t="s">
        <v>27</v>
      </c>
      <c r="H6" s="255"/>
      <c r="I6" s="255"/>
      <c r="J6" s="255"/>
      <c r="K6" s="245"/>
      <c r="L6" s="250"/>
      <c r="M6" s="286"/>
      <c r="N6" s="290"/>
      <c r="O6" s="246"/>
      <c r="P6" s="246"/>
      <c r="Q6" s="147"/>
      <c r="R6" s="147"/>
      <c r="S6" s="147"/>
      <c r="V6" s="278"/>
      <c r="W6" s="278"/>
      <c r="X6" s="278"/>
      <c r="Y6" s="278"/>
      <c r="Z6" s="278"/>
      <c r="AA6" s="278"/>
      <c r="AB6" s="278"/>
    </row>
    <row r="7" spans="1:28" ht="10.5" customHeight="1" x14ac:dyDescent="0.25">
      <c r="A7" s="252"/>
      <c r="B7" s="282"/>
      <c r="C7" s="283"/>
      <c r="D7" s="252"/>
      <c r="E7" s="252"/>
      <c r="F7" s="252"/>
      <c r="G7" s="252"/>
      <c r="H7" s="255"/>
      <c r="I7" s="255"/>
      <c r="J7" s="255"/>
      <c r="K7" s="245"/>
      <c r="L7" s="250"/>
      <c r="M7" s="286"/>
      <c r="N7" s="290"/>
      <c r="O7" s="247"/>
      <c r="P7" s="247"/>
      <c r="Q7" s="147"/>
      <c r="R7" s="147"/>
      <c r="S7" s="147"/>
      <c r="V7" s="278"/>
      <c r="W7" s="278"/>
      <c r="X7" s="278"/>
      <c r="Y7" s="278"/>
      <c r="Z7" s="278"/>
      <c r="AA7" s="278"/>
      <c r="AB7" s="278"/>
    </row>
    <row r="8" spans="1:28" ht="12" customHeight="1" x14ac:dyDescent="0.25">
      <c r="A8" s="252"/>
      <c r="B8" s="282"/>
      <c r="C8" s="283"/>
      <c r="D8" s="252"/>
      <c r="E8" s="252"/>
      <c r="F8" s="252"/>
      <c r="G8" s="252"/>
      <c r="H8" s="255"/>
      <c r="I8" s="255"/>
      <c r="J8" s="255"/>
      <c r="K8" s="245"/>
      <c r="L8" s="250"/>
      <c r="M8" s="286"/>
      <c r="N8" s="290"/>
      <c r="O8" s="247"/>
      <c r="P8" s="247"/>
      <c r="Q8" s="147"/>
      <c r="R8" s="147"/>
      <c r="S8" s="147"/>
      <c r="V8" s="278"/>
      <c r="W8" s="278"/>
      <c r="X8" s="278"/>
      <c r="Y8" s="278"/>
      <c r="Z8" s="278"/>
      <c r="AA8" s="278"/>
      <c r="AB8" s="278"/>
    </row>
    <row r="9" spans="1:28" ht="11.25" customHeight="1" x14ac:dyDescent="0.25">
      <c r="A9" s="252"/>
      <c r="B9" s="282"/>
      <c r="C9" s="283"/>
      <c r="D9" s="252"/>
      <c r="E9" s="252"/>
      <c r="F9" s="252"/>
      <c r="G9" s="252"/>
      <c r="H9" s="255"/>
      <c r="I9" s="255"/>
      <c r="J9" s="255"/>
      <c r="K9" s="245"/>
      <c r="L9" s="250"/>
      <c r="M9" s="286"/>
      <c r="N9" s="290"/>
      <c r="O9" s="247"/>
      <c r="P9" s="247"/>
      <c r="Q9" s="147"/>
      <c r="R9" s="147"/>
      <c r="S9" s="147"/>
      <c r="V9" s="278"/>
      <c r="W9" s="278"/>
      <c r="X9" s="278"/>
      <c r="Y9" s="278"/>
      <c r="Z9" s="278"/>
      <c r="AA9" s="278"/>
      <c r="AB9" s="278"/>
    </row>
    <row r="10" spans="1:28" ht="12" customHeight="1" x14ac:dyDescent="0.25">
      <c r="A10" s="252"/>
      <c r="B10" s="282"/>
      <c r="C10" s="283"/>
      <c r="D10" s="252"/>
      <c r="E10" s="252"/>
      <c r="F10" s="252"/>
      <c r="G10" s="252"/>
      <c r="H10" s="255"/>
      <c r="I10" s="255"/>
      <c r="J10" s="255"/>
      <c r="K10" s="245"/>
      <c r="L10" s="251"/>
      <c r="M10" s="286"/>
      <c r="N10" s="290"/>
      <c r="O10" s="248"/>
      <c r="P10" s="248"/>
      <c r="Q10" s="147"/>
      <c r="R10" s="147"/>
      <c r="S10" s="147"/>
      <c r="V10" s="278"/>
      <c r="W10" s="278"/>
      <c r="X10" s="278"/>
      <c r="Y10" s="278"/>
      <c r="Z10" s="278"/>
      <c r="AA10" s="278"/>
      <c r="AB10" s="278"/>
    </row>
    <row r="11" spans="1:28" ht="16.5" customHeight="1" x14ac:dyDescent="0.25">
      <c r="B11" s="236" t="s">
        <v>23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8"/>
      <c r="V11" s="278"/>
      <c r="W11" s="278"/>
      <c r="X11" s="278"/>
      <c r="Y11" s="278"/>
      <c r="Z11" s="278"/>
      <c r="AA11" s="278"/>
      <c r="AB11" s="278"/>
    </row>
    <row r="12" spans="1:28" ht="17.25" customHeight="1" x14ac:dyDescent="0.25">
      <c r="B12" s="274" t="s">
        <v>24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6"/>
      <c r="V12" s="278"/>
      <c r="W12" s="278"/>
      <c r="X12" s="278"/>
      <c r="Y12" s="278"/>
      <c r="Z12" s="278"/>
      <c r="AA12" s="278"/>
      <c r="AB12" s="278"/>
    </row>
    <row r="13" spans="1:28" ht="30" x14ac:dyDescent="0.25">
      <c r="A13" s="45" t="s">
        <v>181</v>
      </c>
      <c r="B13" s="42" t="s">
        <v>19</v>
      </c>
      <c r="C13" s="12" t="s">
        <v>98</v>
      </c>
      <c r="D13" s="27">
        <v>1</v>
      </c>
      <c r="E13" s="27"/>
      <c r="F13" s="27"/>
      <c r="G13" s="27"/>
      <c r="H13" s="27">
        <v>3</v>
      </c>
      <c r="I13" s="27">
        <f>H13*36</f>
        <v>108</v>
      </c>
      <c r="J13" s="27">
        <v>12</v>
      </c>
      <c r="K13" s="27">
        <v>8</v>
      </c>
      <c r="L13" s="27">
        <f>J13-K13</f>
        <v>4</v>
      </c>
      <c r="M13" s="27"/>
      <c r="N13" s="27">
        <f>I13-J13</f>
        <v>96</v>
      </c>
      <c r="O13" s="27">
        <v>3</v>
      </c>
      <c r="P13" s="27"/>
      <c r="Q13" s="27"/>
      <c r="R13" s="27"/>
      <c r="S13" s="28"/>
      <c r="V13" s="278"/>
      <c r="W13" s="278"/>
      <c r="X13" s="278"/>
      <c r="Y13" s="278"/>
      <c r="Z13" s="278"/>
      <c r="AA13" s="278"/>
      <c r="AB13" s="278"/>
    </row>
    <row r="14" spans="1:28" x14ac:dyDescent="0.25">
      <c r="A14" s="45" t="s">
        <v>182</v>
      </c>
      <c r="B14" s="42" t="s">
        <v>21</v>
      </c>
      <c r="C14" s="13" t="s">
        <v>94</v>
      </c>
      <c r="D14" s="27"/>
      <c r="E14" s="27">
        <v>1</v>
      </c>
      <c r="F14" s="27"/>
      <c r="G14" s="27"/>
      <c r="H14" s="27">
        <v>3</v>
      </c>
      <c r="I14" s="27">
        <f t="shared" ref="I14:I16" si="0">H14*36</f>
        <v>108</v>
      </c>
      <c r="J14" s="27">
        <v>12</v>
      </c>
      <c r="K14" s="27">
        <v>8</v>
      </c>
      <c r="L14" s="27">
        <f t="shared" ref="L14:L16" si="1">J14-K14</f>
        <v>4</v>
      </c>
      <c r="M14" s="27"/>
      <c r="N14" s="27">
        <f t="shared" ref="N14:N16" si="2">I14-J14</f>
        <v>96</v>
      </c>
      <c r="O14" s="27">
        <v>3</v>
      </c>
      <c r="P14" s="27"/>
      <c r="Q14" s="27"/>
      <c r="R14" s="27"/>
      <c r="S14" s="28"/>
      <c r="V14" s="278"/>
      <c r="W14" s="278"/>
      <c r="X14" s="278"/>
      <c r="Y14" s="278"/>
      <c r="Z14" s="278"/>
      <c r="AA14" s="278"/>
      <c r="AB14" s="278"/>
    </row>
    <row r="15" spans="1:28" x14ac:dyDescent="0.25">
      <c r="A15" s="45" t="s">
        <v>183</v>
      </c>
      <c r="B15" s="42" t="s">
        <v>20</v>
      </c>
      <c r="C15" s="13" t="s">
        <v>66</v>
      </c>
      <c r="D15" s="27"/>
      <c r="E15" s="27">
        <v>1</v>
      </c>
      <c r="F15" s="27"/>
      <c r="G15" s="27"/>
      <c r="H15" s="27">
        <v>3</v>
      </c>
      <c r="I15" s="27">
        <f t="shared" si="0"/>
        <v>108</v>
      </c>
      <c r="J15" s="27">
        <v>12</v>
      </c>
      <c r="K15" s="27">
        <v>4</v>
      </c>
      <c r="L15" s="27">
        <f t="shared" si="1"/>
        <v>8</v>
      </c>
      <c r="M15" s="27"/>
      <c r="N15" s="27">
        <f t="shared" si="2"/>
        <v>96</v>
      </c>
      <c r="O15" s="27">
        <v>3</v>
      </c>
      <c r="P15" s="27"/>
      <c r="Q15" s="27"/>
      <c r="R15" s="27"/>
      <c r="S15" s="28"/>
      <c r="V15" s="278"/>
      <c r="W15" s="278"/>
      <c r="X15" s="278"/>
      <c r="Y15" s="278"/>
      <c r="Z15" s="278"/>
      <c r="AA15" s="278"/>
      <c r="AB15" s="278"/>
    </row>
    <row r="16" spans="1:28" x14ac:dyDescent="0.25">
      <c r="A16" s="45" t="s">
        <v>183</v>
      </c>
      <c r="B16" s="42" t="s">
        <v>22</v>
      </c>
      <c r="C16" s="13" t="s">
        <v>67</v>
      </c>
      <c r="D16" s="27"/>
      <c r="E16" s="27" t="s">
        <v>75</v>
      </c>
      <c r="F16" s="27"/>
      <c r="G16" s="27"/>
      <c r="H16" s="27">
        <v>1</v>
      </c>
      <c r="I16" s="27">
        <f t="shared" si="0"/>
        <v>36</v>
      </c>
      <c r="J16" s="27">
        <v>4</v>
      </c>
      <c r="K16" s="27">
        <v>2</v>
      </c>
      <c r="L16" s="27">
        <f t="shared" si="1"/>
        <v>2</v>
      </c>
      <c r="M16" s="27"/>
      <c r="N16" s="27">
        <f t="shared" si="2"/>
        <v>32</v>
      </c>
      <c r="O16" s="27">
        <v>1</v>
      </c>
      <c r="P16" s="27"/>
      <c r="Q16" s="27"/>
      <c r="R16" s="27"/>
      <c r="S16" s="28"/>
      <c r="V16" s="278"/>
      <c r="W16" s="278"/>
      <c r="X16" s="278"/>
      <c r="Y16" s="278"/>
      <c r="Z16" s="278"/>
      <c r="AA16" s="278"/>
      <c r="AB16" s="278"/>
    </row>
    <row r="17" spans="1:28" x14ac:dyDescent="0.25">
      <c r="B17" s="281" t="s">
        <v>9</v>
      </c>
      <c r="C17" s="281"/>
      <c r="D17" s="29">
        <f>COUNTA(D13:D16)</f>
        <v>1</v>
      </c>
      <c r="E17" s="29">
        <f>COUNTA(E13:E16)</f>
        <v>3</v>
      </c>
      <c r="F17" s="29"/>
      <c r="G17" s="29"/>
      <c r="H17" s="29">
        <f t="shared" ref="H17:S17" si="3">SUM(H13:H16)</f>
        <v>10</v>
      </c>
      <c r="I17" s="29">
        <f t="shared" si="3"/>
        <v>360</v>
      </c>
      <c r="J17" s="29">
        <f t="shared" si="3"/>
        <v>40</v>
      </c>
      <c r="K17" s="29">
        <f t="shared" si="3"/>
        <v>22</v>
      </c>
      <c r="L17" s="29">
        <f t="shared" si="3"/>
        <v>18</v>
      </c>
      <c r="M17" s="29">
        <f t="shared" si="3"/>
        <v>0</v>
      </c>
      <c r="N17" s="29">
        <f t="shared" si="3"/>
        <v>320</v>
      </c>
      <c r="O17" s="29">
        <f t="shared" si="3"/>
        <v>10</v>
      </c>
      <c r="P17" s="29">
        <f t="shared" si="3"/>
        <v>0</v>
      </c>
      <c r="Q17" s="29">
        <f t="shared" si="3"/>
        <v>0</v>
      </c>
      <c r="R17" s="29">
        <f t="shared" si="3"/>
        <v>0</v>
      </c>
      <c r="S17" s="29">
        <f t="shared" si="3"/>
        <v>0</v>
      </c>
      <c r="V17" s="278"/>
      <c r="W17" s="278"/>
      <c r="X17" s="278"/>
      <c r="Y17" s="278"/>
      <c r="Z17" s="278"/>
      <c r="AA17" s="278"/>
      <c r="AB17" s="278"/>
    </row>
    <row r="18" spans="1:28" ht="15" customHeight="1" x14ac:dyDescent="0.25">
      <c r="B18" s="257" t="s">
        <v>119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9"/>
      <c r="V18" s="278"/>
      <c r="W18" s="278"/>
      <c r="X18" s="278"/>
      <c r="Y18" s="278"/>
      <c r="Z18" s="278"/>
      <c r="AA18" s="278"/>
      <c r="AB18" s="278"/>
    </row>
    <row r="19" spans="1:28" ht="30" x14ac:dyDescent="0.25">
      <c r="A19" s="45" t="s">
        <v>184</v>
      </c>
      <c r="B19" s="43" t="s">
        <v>28</v>
      </c>
      <c r="C19" s="2" t="s">
        <v>70</v>
      </c>
      <c r="D19" s="23"/>
      <c r="E19" s="23">
        <v>2</v>
      </c>
      <c r="F19" s="23"/>
      <c r="G19" s="23"/>
      <c r="H19" s="23">
        <v>2</v>
      </c>
      <c r="I19" s="23">
        <f>H19*36</f>
        <v>72</v>
      </c>
      <c r="J19" s="23">
        <f>H19*4</f>
        <v>8</v>
      </c>
      <c r="K19" s="23">
        <v>2</v>
      </c>
      <c r="L19" s="23">
        <f>J19-K19</f>
        <v>6</v>
      </c>
      <c r="M19" s="23"/>
      <c r="N19" s="23">
        <f>I19-J19</f>
        <v>64</v>
      </c>
      <c r="O19" s="23"/>
      <c r="P19" s="23">
        <v>2</v>
      </c>
      <c r="Q19" s="23"/>
      <c r="R19" s="23"/>
      <c r="S19" s="24"/>
      <c r="V19" s="278"/>
      <c r="W19" s="278"/>
      <c r="X19" s="278"/>
      <c r="Y19" s="278"/>
      <c r="Z19" s="278"/>
      <c r="AA19" s="278"/>
      <c r="AB19" s="278"/>
    </row>
    <row r="20" spans="1:28" ht="15.75" customHeight="1" x14ac:dyDescent="0.25">
      <c r="A20" s="45" t="s">
        <v>185</v>
      </c>
      <c r="B20" s="43" t="s">
        <v>29</v>
      </c>
      <c r="C20" s="2" t="s">
        <v>72</v>
      </c>
      <c r="D20" s="23"/>
      <c r="E20" s="23">
        <v>2</v>
      </c>
      <c r="F20" s="23"/>
      <c r="G20" s="23"/>
      <c r="H20" s="23">
        <v>3</v>
      </c>
      <c r="I20" s="23">
        <f t="shared" ref="I20" si="4">H20*36</f>
        <v>108</v>
      </c>
      <c r="J20" s="23">
        <f>H20*4</f>
        <v>12</v>
      </c>
      <c r="K20" s="23">
        <v>6</v>
      </c>
      <c r="L20" s="23">
        <f>J20-K20</f>
        <v>6</v>
      </c>
      <c r="M20" s="23"/>
      <c r="N20" s="23">
        <f>I20-J20</f>
        <v>96</v>
      </c>
      <c r="O20" s="23"/>
      <c r="P20" s="23">
        <v>3</v>
      </c>
      <c r="Q20" s="23"/>
      <c r="R20" s="23"/>
      <c r="S20" s="24"/>
    </row>
    <row r="21" spans="1:28" x14ac:dyDescent="0.25">
      <c r="B21" s="253" t="s">
        <v>9</v>
      </c>
      <c r="C21" s="253"/>
      <c r="D21" s="30">
        <f>COUNTA(D19:D20)</f>
        <v>0</v>
      </c>
      <c r="E21" s="30">
        <f>COUNTA(E19:E20)</f>
        <v>2</v>
      </c>
      <c r="F21" s="30"/>
      <c r="G21" s="30"/>
      <c r="H21" s="30">
        <f t="shared" ref="H21:S21" si="5">SUM(H19:H20)</f>
        <v>5</v>
      </c>
      <c r="I21" s="30">
        <f t="shared" si="5"/>
        <v>180</v>
      </c>
      <c r="J21" s="30">
        <f t="shared" si="5"/>
        <v>20</v>
      </c>
      <c r="K21" s="30">
        <f t="shared" si="5"/>
        <v>8</v>
      </c>
      <c r="L21" s="30">
        <f t="shared" si="5"/>
        <v>12</v>
      </c>
      <c r="M21" s="30">
        <f t="shared" si="5"/>
        <v>0</v>
      </c>
      <c r="N21" s="30">
        <f t="shared" si="5"/>
        <v>160</v>
      </c>
      <c r="O21" s="30">
        <f t="shared" si="5"/>
        <v>0</v>
      </c>
      <c r="P21" s="30">
        <f t="shared" si="5"/>
        <v>5</v>
      </c>
      <c r="Q21" s="30">
        <f t="shared" si="5"/>
        <v>0</v>
      </c>
      <c r="R21" s="30">
        <f t="shared" si="5"/>
        <v>0</v>
      </c>
      <c r="S21" s="30">
        <f t="shared" si="5"/>
        <v>0</v>
      </c>
    </row>
    <row r="22" spans="1:28" ht="15" customHeight="1" x14ac:dyDescent="0.25">
      <c r="B22" s="260" t="s">
        <v>30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2"/>
    </row>
    <row r="23" spans="1:28" ht="30" x14ac:dyDescent="0.25">
      <c r="A23" s="45" t="s">
        <v>186</v>
      </c>
      <c r="B23" s="43" t="s">
        <v>31</v>
      </c>
      <c r="C23" s="21" t="s">
        <v>92</v>
      </c>
      <c r="D23" s="8">
        <v>2</v>
      </c>
      <c r="E23" s="8"/>
      <c r="F23" s="8"/>
      <c r="G23" s="8"/>
      <c r="H23" s="8">
        <v>2</v>
      </c>
      <c r="I23" s="14">
        <f>H23*36</f>
        <v>72</v>
      </c>
      <c r="J23" s="31">
        <v>12</v>
      </c>
      <c r="K23" s="14"/>
      <c r="L23" s="14">
        <v>12</v>
      </c>
      <c r="M23" s="8"/>
      <c r="N23" s="23">
        <f>I23-J23</f>
        <v>60</v>
      </c>
      <c r="O23" s="8"/>
      <c r="P23" s="8">
        <v>2</v>
      </c>
      <c r="Q23" s="8"/>
      <c r="R23" s="8"/>
      <c r="S23" s="24"/>
    </row>
    <row r="24" spans="1:28" ht="30" x14ac:dyDescent="0.25">
      <c r="A24" s="45" t="s">
        <v>181</v>
      </c>
      <c r="B24" s="43" t="s">
        <v>32</v>
      </c>
      <c r="C24" s="2" t="s">
        <v>71</v>
      </c>
      <c r="D24" s="23">
        <v>1</v>
      </c>
      <c r="E24" s="23"/>
      <c r="F24" s="23"/>
      <c r="G24" s="23"/>
      <c r="H24" s="23">
        <v>5</v>
      </c>
      <c r="I24" s="31">
        <f t="shared" ref="I24:I26" si="6">H24*36</f>
        <v>180</v>
      </c>
      <c r="J24" s="31">
        <f t="shared" ref="J24:J26" si="7">H24*6</f>
        <v>30</v>
      </c>
      <c r="K24" s="31">
        <v>14</v>
      </c>
      <c r="L24" s="31">
        <f>J24-K24</f>
        <v>16</v>
      </c>
      <c r="M24" s="23"/>
      <c r="N24" s="23">
        <f>I24-J24</f>
        <v>150</v>
      </c>
      <c r="O24" s="23">
        <v>5</v>
      </c>
      <c r="P24" s="23"/>
      <c r="Q24" s="23"/>
      <c r="R24" s="23"/>
      <c r="S24" s="24"/>
    </row>
    <row r="25" spans="1:28" ht="15.75" customHeight="1" x14ac:dyDescent="0.25">
      <c r="A25" s="45" t="s">
        <v>181</v>
      </c>
      <c r="B25" s="43" t="s">
        <v>33</v>
      </c>
      <c r="C25" s="2" t="s">
        <v>69</v>
      </c>
      <c r="D25" s="23">
        <v>1</v>
      </c>
      <c r="E25" s="23"/>
      <c r="F25" s="23"/>
      <c r="G25" s="23"/>
      <c r="H25" s="23">
        <v>5</v>
      </c>
      <c r="I25" s="23">
        <f t="shared" si="6"/>
        <v>180</v>
      </c>
      <c r="J25" s="23">
        <f t="shared" si="7"/>
        <v>30</v>
      </c>
      <c r="K25" s="23">
        <v>14</v>
      </c>
      <c r="L25" s="23">
        <f t="shared" ref="L25:L26" si="8">J25-K25</f>
        <v>16</v>
      </c>
      <c r="M25" s="23"/>
      <c r="N25" s="23">
        <f t="shared" ref="N25:N26" si="9">I25-J25</f>
        <v>150</v>
      </c>
      <c r="O25" s="23">
        <v>5</v>
      </c>
      <c r="P25" s="23"/>
      <c r="Q25" s="23"/>
      <c r="R25" s="23"/>
      <c r="S25" s="24"/>
    </row>
    <row r="26" spans="1:28" ht="14.25" customHeight="1" x14ac:dyDescent="0.25">
      <c r="A26" s="45" t="s">
        <v>181</v>
      </c>
      <c r="B26" s="43" t="s">
        <v>93</v>
      </c>
      <c r="C26" s="2" t="s">
        <v>85</v>
      </c>
      <c r="D26" s="23">
        <v>5</v>
      </c>
      <c r="E26" s="23"/>
      <c r="F26" s="23"/>
      <c r="G26" s="23"/>
      <c r="H26" s="23">
        <v>5</v>
      </c>
      <c r="I26" s="40">
        <f t="shared" si="6"/>
        <v>180</v>
      </c>
      <c r="J26" s="23">
        <f t="shared" si="7"/>
        <v>30</v>
      </c>
      <c r="K26" s="23">
        <v>14</v>
      </c>
      <c r="L26" s="23">
        <f t="shared" si="8"/>
        <v>16</v>
      </c>
      <c r="M26" s="23"/>
      <c r="N26" s="40">
        <f t="shared" si="9"/>
        <v>150</v>
      </c>
      <c r="O26" s="23"/>
      <c r="P26" s="32"/>
      <c r="Q26" s="23"/>
      <c r="R26" s="23"/>
      <c r="S26" s="23">
        <v>5</v>
      </c>
    </row>
    <row r="27" spans="1:28" x14ac:dyDescent="0.25">
      <c r="B27" s="279" t="s">
        <v>9</v>
      </c>
      <c r="C27" s="280"/>
      <c r="D27" s="30">
        <f>COUNTA(D23:D26)</f>
        <v>4</v>
      </c>
      <c r="E27" s="30">
        <f>COUNTA(E23:E26)</f>
        <v>0</v>
      </c>
      <c r="F27" s="30"/>
      <c r="G27" s="30"/>
      <c r="H27" s="30">
        <f t="shared" ref="H27:O27" si="10">SUM(H23:H26)</f>
        <v>17</v>
      </c>
      <c r="I27" s="30">
        <f t="shared" si="10"/>
        <v>612</v>
      </c>
      <c r="J27" s="30">
        <f t="shared" si="10"/>
        <v>102</v>
      </c>
      <c r="K27" s="30">
        <f t="shared" si="10"/>
        <v>42</v>
      </c>
      <c r="L27" s="30">
        <f t="shared" si="10"/>
        <v>60</v>
      </c>
      <c r="M27" s="30">
        <f t="shared" si="10"/>
        <v>0</v>
      </c>
      <c r="N27" s="30">
        <f t="shared" si="10"/>
        <v>510</v>
      </c>
      <c r="O27" s="30">
        <f t="shared" si="10"/>
        <v>10</v>
      </c>
      <c r="P27" s="30">
        <f>SUM(P23:P26)</f>
        <v>2</v>
      </c>
      <c r="Q27" s="30">
        <f t="shared" ref="Q27" si="11">SUM(Q23:Q26)</f>
        <v>0</v>
      </c>
      <c r="R27" s="30">
        <f t="shared" ref="R27" si="12">SUM(R23:R26)</f>
        <v>0</v>
      </c>
      <c r="S27" s="30">
        <f>SUM(S23:S26)</f>
        <v>5</v>
      </c>
    </row>
    <row r="28" spans="1:28" ht="15" customHeight="1" x14ac:dyDescent="0.25">
      <c r="B28" s="233" t="s">
        <v>34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5"/>
    </row>
    <row r="29" spans="1:28" ht="30" x14ac:dyDescent="0.25">
      <c r="A29" s="45" t="s">
        <v>181</v>
      </c>
      <c r="B29" s="43" t="s">
        <v>35</v>
      </c>
      <c r="C29" s="2" t="s">
        <v>74</v>
      </c>
      <c r="D29" s="23"/>
      <c r="E29" s="23" t="s">
        <v>84</v>
      </c>
      <c r="F29" s="23"/>
      <c r="G29" s="23"/>
      <c r="H29" s="23">
        <v>5</v>
      </c>
      <c r="I29" s="23">
        <f>H29*36</f>
        <v>180</v>
      </c>
      <c r="J29" s="23">
        <f>H29*6</f>
        <v>30</v>
      </c>
      <c r="K29" s="23">
        <v>14</v>
      </c>
      <c r="L29" s="23">
        <f>J29-K29</f>
        <v>16</v>
      </c>
      <c r="M29" s="23"/>
      <c r="N29" s="23">
        <f>I29-J29</f>
        <v>150</v>
      </c>
      <c r="O29" s="23"/>
      <c r="P29" s="23"/>
      <c r="Q29" s="23">
        <v>5</v>
      </c>
      <c r="R29" s="23"/>
      <c r="S29" s="24"/>
    </row>
    <row r="30" spans="1:28" ht="30" x14ac:dyDescent="0.25">
      <c r="A30" s="45" t="s">
        <v>181</v>
      </c>
      <c r="B30" s="43" t="s">
        <v>36</v>
      </c>
      <c r="C30" s="2" t="s">
        <v>76</v>
      </c>
      <c r="D30" s="23"/>
      <c r="E30" s="23" t="s">
        <v>68</v>
      </c>
      <c r="F30" s="23"/>
      <c r="G30" s="23"/>
      <c r="H30" s="23">
        <v>3</v>
      </c>
      <c r="I30" s="23">
        <f t="shared" ref="I30:I35" si="13">H30*36</f>
        <v>108</v>
      </c>
      <c r="J30" s="23">
        <f t="shared" ref="J30:J35" si="14">H30*6</f>
        <v>18</v>
      </c>
      <c r="K30" s="23">
        <v>8</v>
      </c>
      <c r="L30" s="23">
        <f t="shared" ref="L30:L35" si="15">J30-K30</f>
        <v>10</v>
      </c>
      <c r="M30" s="23"/>
      <c r="N30" s="23">
        <f t="shared" ref="N30:N35" si="16">I30-J30</f>
        <v>90</v>
      </c>
      <c r="O30" s="23"/>
      <c r="P30" s="23">
        <v>3</v>
      </c>
      <c r="Q30" s="23"/>
      <c r="R30" s="23"/>
      <c r="S30" s="24"/>
    </row>
    <row r="31" spans="1:28" ht="15" customHeight="1" x14ac:dyDescent="0.25">
      <c r="A31" s="45" t="s">
        <v>181</v>
      </c>
      <c r="B31" s="43" t="s">
        <v>37</v>
      </c>
      <c r="C31" s="2" t="s">
        <v>86</v>
      </c>
      <c r="D31" s="23">
        <v>1</v>
      </c>
      <c r="E31" s="23"/>
      <c r="F31" s="23"/>
      <c r="G31" s="23"/>
      <c r="H31" s="23">
        <v>3</v>
      </c>
      <c r="I31" s="23">
        <f t="shared" si="13"/>
        <v>108</v>
      </c>
      <c r="J31" s="23">
        <f t="shared" si="14"/>
        <v>18</v>
      </c>
      <c r="K31" s="23">
        <v>8</v>
      </c>
      <c r="L31" s="23">
        <f t="shared" si="15"/>
        <v>10</v>
      </c>
      <c r="M31" s="23"/>
      <c r="N31" s="23">
        <f t="shared" si="16"/>
        <v>90</v>
      </c>
      <c r="O31" s="23">
        <v>3</v>
      </c>
      <c r="P31" s="23"/>
      <c r="Q31" s="23"/>
      <c r="R31" s="23"/>
      <c r="S31" s="24"/>
    </row>
    <row r="32" spans="1:28" x14ac:dyDescent="0.25">
      <c r="A32" s="45" t="s">
        <v>181</v>
      </c>
      <c r="B32" s="43" t="s">
        <v>73</v>
      </c>
      <c r="C32" s="1" t="s">
        <v>77</v>
      </c>
      <c r="D32" s="23">
        <v>3</v>
      </c>
      <c r="E32" s="23"/>
      <c r="F32" s="23"/>
      <c r="G32" s="23"/>
      <c r="H32" s="23">
        <v>3</v>
      </c>
      <c r="I32" s="23">
        <f t="shared" si="13"/>
        <v>108</v>
      </c>
      <c r="J32" s="23">
        <f t="shared" si="14"/>
        <v>18</v>
      </c>
      <c r="K32" s="23">
        <v>8</v>
      </c>
      <c r="L32" s="23">
        <f t="shared" si="15"/>
        <v>10</v>
      </c>
      <c r="M32" s="23"/>
      <c r="N32" s="23">
        <f t="shared" si="16"/>
        <v>90</v>
      </c>
      <c r="O32" s="23"/>
      <c r="P32" s="23"/>
      <c r="Q32" s="23">
        <v>3</v>
      </c>
      <c r="R32" s="23"/>
      <c r="S32" s="24"/>
    </row>
    <row r="33" spans="1:21" ht="30" x14ac:dyDescent="0.25">
      <c r="A33" s="45" t="s">
        <v>181</v>
      </c>
      <c r="B33" s="43" t="s">
        <v>38</v>
      </c>
      <c r="C33" s="2" t="s">
        <v>87</v>
      </c>
      <c r="D33" s="23">
        <v>4</v>
      </c>
      <c r="E33" s="23"/>
      <c r="F33" s="23"/>
      <c r="G33" s="23"/>
      <c r="H33" s="23">
        <v>2.5</v>
      </c>
      <c r="I33" s="23">
        <f t="shared" si="13"/>
        <v>90</v>
      </c>
      <c r="J33" s="23">
        <v>14</v>
      </c>
      <c r="K33" s="23">
        <v>6</v>
      </c>
      <c r="L33" s="23">
        <f t="shared" si="15"/>
        <v>8</v>
      </c>
      <c r="M33" s="23"/>
      <c r="N33" s="23">
        <f t="shared" si="16"/>
        <v>76</v>
      </c>
      <c r="O33" s="23"/>
      <c r="P33" s="23"/>
      <c r="Q33" s="23"/>
      <c r="R33" s="23">
        <v>2.5</v>
      </c>
      <c r="S33" s="24"/>
    </row>
    <row r="34" spans="1:21" x14ac:dyDescent="0.25">
      <c r="A34" s="45" t="s">
        <v>181</v>
      </c>
      <c r="B34" s="43" t="s">
        <v>39</v>
      </c>
      <c r="C34" s="1" t="s">
        <v>88</v>
      </c>
      <c r="D34" s="23">
        <v>4</v>
      </c>
      <c r="E34" s="23"/>
      <c r="F34" s="23"/>
      <c r="G34" s="23"/>
      <c r="H34" s="23">
        <v>3</v>
      </c>
      <c r="I34" s="23">
        <f t="shared" si="13"/>
        <v>108</v>
      </c>
      <c r="J34" s="23">
        <f t="shared" si="14"/>
        <v>18</v>
      </c>
      <c r="K34" s="23">
        <v>8</v>
      </c>
      <c r="L34" s="23">
        <f t="shared" si="15"/>
        <v>10</v>
      </c>
      <c r="M34" s="23"/>
      <c r="N34" s="23">
        <f t="shared" si="16"/>
        <v>90</v>
      </c>
      <c r="O34" s="23"/>
      <c r="P34" s="23"/>
      <c r="Q34" s="23"/>
      <c r="R34" s="23">
        <v>3</v>
      </c>
      <c r="S34" s="24"/>
    </row>
    <row r="35" spans="1:21" ht="29.25" customHeight="1" x14ac:dyDescent="0.25">
      <c r="A35" s="45" t="s">
        <v>181</v>
      </c>
      <c r="B35" s="43" t="s">
        <v>40</v>
      </c>
      <c r="C35" s="2" t="s">
        <v>78</v>
      </c>
      <c r="D35" s="23">
        <v>3</v>
      </c>
      <c r="E35" s="23"/>
      <c r="F35" s="23"/>
      <c r="G35" s="23"/>
      <c r="H35" s="23">
        <v>2</v>
      </c>
      <c r="I35" s="23">
        <f t="shared" si="13"/>
        <v>72</v>
      </c>
      <c r="J35" s="23">
        <f t="shared" si="14"/>
        <v>12</v>
      </c>
      <c r="K35" s="23">
        <v>6</v>
      </c>
      <c r="L35" s="23">
        <f t="shared" si="15"/>
        <v>6</v>
      </c>
      <c r="M35" s="23"/>
      <c r="N35" s="23">
        <f t="shared" si="16"/>
        <v>60</v>
      </c>
      <c r="O35" s="23"/>
      <c r="P35" s="23"/>
      <c r="Q35" s="23">
        <v>2</v>
      </c>
      <c r="R35" s="23"/>
      <c r="S35" s="24"/>
    </row>
    <row r="36" spans="1:21" x14ac:dyDescent="0.25">
      <c r="B36" s="253" t="s">
        <v>9</v>
      </c>
      <c r="C36" s="253"/>
      <c r="D36" s="30">
        <f>COUNTA(D29:D35)</f>
        <v>5</v>
      </c>
      <c r="E36" s="30">
        <f>COUNTA(E29:E35)</f>
        <v>2</v>
      </c>
      <c r="F36" s="30"/>
      <c r="G36" s="30"/>
      <c r="H36" s="30">
        <f>SUM(H29:H35)</f>
        <v>21.5</v>
      </c>
      <c r="I36" s="30">
        <f t="shared" ref="I36:S36" si="17">SUM(I29:I35)</f>
        <v>774</v>
      </c>
      <c r="J36" s="30">
        <f t="shared" si="17"/>
        <v>128</v>
      </c>
      <c r="K36" s="30">
        <f t="shared" si="17"/>
        <v>58</v>
      </c>
      <c r="L36" s="30">
        <f t="shared" si="17"/>
        <v>70</v>
      </c>
      <c r="M36" s="30">
        <f t="shared" si="17"/>
        <v>0</v>
      </c>
      <c r="N36" s="30">
        <f t="shared" si="17"/>
        <v>646</v>
      </c>
      <c r="O36" s="30">
        <f t="shared" si="17"/>
        <v>3</v>
      </c>
      <c r="P36" s="30">
        <f t="shared" si="17"/>
        <v>3</v>
      </c>
      <c r="Q36" s="30">
        <f t="shared" si="17"/>
        <v>10</v>
      </c>
      <c r="R36" s="30">
        <f t="shared" si="17"/>
        <v>5.5</v>
      </c>
      <c r="S36" s="30">
        <f t="shared" si="17"/>
        <v>0</v>
      </c>
      <c r="T36" s="10">
        <f>21.5*36</f>
        <v>774</v>
      </c>
    </row>
    <row r="37" spans="1:21" x14ac:dyDescent="0.25">
      <c r="B37" s="253" t="s">
        <v>41</v>
      </c>
      <c r="C37" s="254"/>
      <c r="D37" s="30">
        <f>D36+D27+D21+D17</f>
        <v>10</v>
      </c>
      <c r="E37" s="30">
        <f>E36+E27+E21+E17</f>
        <v>7</v>
      </c>
      <c r="F37" s="30"/>
      <c r="G37" s="30"/>
      <c r="H37" s="30">
        <f>H36+H27+H21+H17</f>
        <v>53.5</v>
      </c>
      <c r="I37" s="41">
        <f>I36+I27+I21+I17</f>
        <v>1926</v>
      </c>
      <c r="J37" s="41">
        <f t="shared" ref="J37:P37" si="18">J36+J27+J21+J17</f>
        <v>290</v>
      </c>
      <c r="K37" s="41">
        <f t="shared" si="18"/>
        <v>130</v>
      </c>
      <c r="L37" s="41">
        <f t="shared" si="18"/>
        <v>160</v>
      </c>
      <c r="M37" s="41">
        <f t="shared" si="18"/>
        <v>0</v>
      </c>
      <c r="N37" s="41">
        <f t="shared" si="18"/>
        <v>1636</v>
      </c>
      <c r="O37" s="41">
        <f t="shared" si="18"/>
        <v>23</v>
      </c>
      <c r="P37" s="41">
        <f t="shared" si="18"/>
        <v>10</v>
      </c>
      <c r="Q37" s="41">
        <f>Q36+Q27+Q21+Q17</f>
        <v>10</v>
      </c>
      <c r="R37" s="41">
        <f>R36+R27+R21+R17</f>
        <v>5.5</v>
      </c>
      <c r="S37" s="41">
        <f t="shared" ref="S37" si="19">S36+S27+S21+S17</f>
        <v>5</v>
      </c>
      <c r="T37" s="10">
        <f>53.5*36</f>
        <v>1926</v>
      </c>
      <c r="U37" s="6">
        <f>I37-T37</f>
        <v>0</v>
      </c>
    </row>
    <row r="38" spans="1:21" ht="15" customHeight="1" x14ac:dyDescent="0.25">
      <c r="B38" s="236" t="s">
        <v>46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8"/>
    </row>
    <row r="39" spans="1:21" ht="15" customHeight="1" x14ac:dyDescent="0.25">
      <c r="B39" s="239" t="s">
        <v>89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1"/>
    </row>
    <row r="40" spans="1:21" ht="15" customHeight="1" x14ac:dyDescent="0.25">
      <c r="B40" s="239" t="s">
        <v>114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1"/>
    </row>
    <row r="41" spans="1:21" ht="21" x14ac:dyDescent="0.25">
      <c r="A41" s="45" t="s">
        <v>181</v>
      </c>
      <c r="B41" s="43" t="s">
        <v>115</v>
      </c>
      <c r="C41" s="2" t="s">
        <v>79</v>
      </c>
      <c r="D41" s="23">
        <v>2</v>
      </c>
      <c r="E41" s="23"/>
      <c r="F41" s="23"/>
      <c r="G41" s="23"/>
      <c r="H41" s="23">
        <v>3</v>
      </c>
      <c r="I41" s="23">
        <f>H41*36</f>
        <v>108</v>
      </c>
      <c r="J41" s="23">
        <f>H41*6</f>
        <v>18</v>
      </c>
      <c r="K41" s="23">
        <v>8</v>
      </c>
      <c r="L41" s="23">
        <f>J41-K41</f>
        <v>10</v>
      </c>
      <c r="M41" s="23"/>
      <c r="N41" s="23">
        <f>I41-J41</f>
        <v>90</v>
      </c>
      <c r="O41" s="23"/>
      <c r="P41" s="23">
        <v>3</v>
      </c>
      <c r="Q41" s="23"/>
      <c r="R41" s="23"/>
      <c r="S41" s="24"/>
    </row>
    <row r="42" spans="1:21" ht="46.5" customHeight="1" x14ac:dyDescent="0.25">
      <c r="A42" s="45" t="s">
        <v>181</v>
      </c>
      <c r="B42" s="43" t="s">
        <v>116</v>
      </c>
      <c r="C42" s="2" t="s">
        <v>80</v>
      </c>
      <c r="D42" s="23">
        <v>4</v>
      </c>
      <c r="E42" s="23"/>
      <c r="F42" s="23"/>
      <c r="G42" s="23"/>
      <c r="H42" s="23">
        <v>3</v>
      </c>
      <c r="I42" s="23">
        <f t="shared" ref="I42:I44" si="20">H42*36</f>
        <v>108</v>
      </c>
      <c r="J42" s="23">
        <f t="shared" ref="J42:J44" si="21">H42*6</f>
        <v>18</v>
      </c>
      <c r="K42" s="23">
        <v>8</v>
      </c>
      <c r="L42" s="23">
        <f t="shared" ref="L42:L44" si="22">J42-K42</f>
        <v>10</v>
      </c>
      <c r="M42" s="23"/>
      <c r="N42" s="23">
        <f t="shared" ref="N42:N44" si="23">I42-J42</f>
        <v>90</v>
      </c>
      <c r="O42" s="23"/>
      <c r="P42" s="23"/>
      <c r="Q42" s="32"/>
      <c r="R42" s="23">
        <v>3</v>
      </c>
      <c r="S42" s="23"/>
    </row>
    <row r="43" spans="1:21" ht="21.75" customHeight="1" x14ac:dyDescent="0.25">
      <c r="A43" s="45" t="s">
        <v>181</v>
      </c>
      <c r="B43" s="43" t="s">
        <v>117</v>
      </c>
      <c r="C43" s="2" t="s">
        <v>103</v>
      </c>
      <c r="D43" s="23"/>
      <c r="E43" s="23">
        <v>4</v>
      </c>
      <c r="F43" s="23"/>
      <c r="G43" s="23"/>
      <c r="H43" s="23">
        <v>2</v>
      </c>
      <c r="I43" s="23">
        <f t="shared" si="20"/>
        <v>72</v>
      </c>
      <c r="J43" s="23">
        <f t="shared" si="21"/>
        <v>12</v>
      </c>
      <c r="K43" s="23">
        <v>6</v>
      </c>
      <c r="L43" s="23">
        <f t="shared" si="22"/>
        <v>6</v>
      </c>
      <c r="M43" s="23"/>
      <c r="N43" s="23">
        <f t="shared" si="23"/>
        <v>60</v>
      </c>
      <c r="O43" s="23"/>
      <c r="P43" s="23"/>
      <c r="Q43" s="23"/>
      <c r="R43" s="23">
        <v>2</v>
      </c>
      <c r="S43" s="24"/>
    </row>
    <row r="44" spans="1:21" ht="28.5" customHeight="1" x14ac:dyDescent="0.25">
      <c r="A44" s="45" t="s">
        <v>181</v>
      </c>
      <c r="B44" s="43" t="s">
        <v>118</v>
      </c>
      <c r="C44" s="2" t="s">
        <v>81</v>
      </c>
      <c r="D44" s="23">
        <v>4</v>
      </c>
      <c r="E44" s="23"/>
      <c r="F44" s="23"/>
      <c r="G44" s="23"/>
      <c r="H44" s="23">
        <v>3</v>
      </c>
      <c r="I44" s="23">
        <f t="shared" si="20"/>
        <v>108</v>
      </c>
      <c r="J44" s="23">
        <f t="shared" si="21"/>
        <v>18</v>
      </c>
      <c r="K44" s="23">
        <v>8</v>
      </c>
      <c r="L44" s="23">
        <f t="shared" si="22"/>
        <v>10</v>
      </c>
      <c r="M44" s="23"/>
      <c r="N44" s="23">
        <f t="shared" si="23"/>
        <v>90</v>
      </c>
      <c r="O44" s="23"/>
      <c r="P44" s="23"/>
      <c r="Q44" s="23"/>
      <c r="R44" s="23">
        <v>3</v>
      </c>
      <c r="S44" s="24"/>
    </row>
    <row r="45" spans="1:21" x14ac:dyDescent="0.25">
      <c r="B45" s="253" t="s">
        <v>9</v>
      </c>
      <c r="C45" s="253"/>
      <c r="D45" s="30">
        <f>COUNTA(D41:D44)</f>
        <v>3</v>
      </c>
      <c r="E45" s="30">
        <f>COUNTA(E41:E44)</f>
        <v>1</v>
      </c>
      <c r="F45" s="30"/>
      <c r="G45" s="30"/>
      <c r="H45" s="30">
        <f t="shared" ref="H45:S45" si="24">SUM(H41:H44)</f>
        <v>11</v>
      </c>
      <c r="I45" s="30">
        <f t="shared" si="24"/>
        <v>396</v>
      </c>
      <c r="J45" s="30">
        <f t="shared" si="24"/>
        <v>66</v>
      </c>
      <c r="K45" s="30">
        <f t="shared" si="24"/>
        <v>30</v>
      </c>
      <c r="L45" s="30">
        <f t="shared" si="24"/>
        <v>36</v>
      </c>
      <c r="M45" s="30">
        <f t="shared" si="24"/>
        <v>0</v>
      </c>
      <c r="N45" s="30">
        <f t="shared" si="24"/>
        <v>330</v>
      </c>
      <c r="O45" s="30">
        <f t="shared" si="24"/>
        <v>0</v>
      </c>
      <c r="P45" s="30">
        <f t="shared" si="24"/>
        <v>3</v>
      </c>
      <c r="Q45" s="30">
        <f t="shared" si="24"/>
        <v>0</v>
      </c>
      <c r="R45" s="30">
        <f t="shared" si="24"/>
        <v>8</v>
      </c>
      <c r="S45" s="30">
        <f t="shared" si="24"/>
        <v>0</v>
      </c>
    </row>
    <row r="46" spans="1:21" ht="15" customHeight="1" x14ac:dyDescent="0.25">
      <c r="B46" s="239" t="s">
        <v>95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1"/>
    </row>
    <row r="47" spans="1:21" ht="30" customHeight="1" x14ac:dyDescent="0.25">
      <c r="A47" s="45" t="s">
        <v>181</v>
      </c>
      <c r="B47" s="43" t="s">
        <v>42</v>
      </c>
      <c r="C47" s="2" t="s">
        <v>82</v>
      </c>
      <c r="D47" s="23"/>
      <c r="E47" s="23">
        <v>3</v>
      </c>
      <c r="F47" s="23"/>
      <c r="G47" s="23"/>
      <c r="H47" s="23">
        <v>1.5</v>
      </c>
      <c r="I47" s="23">
        <f>H47*36</f>
        <v>54</v>
      </c>
      <c r="J47" s="23">
        <v>8</v>
      </c>
      <c r="K47" s="23">
        <v>4</v>
      </c>
      <c r="L47" s="23">
        <f>J47-K47</f>
        <v>4</v>
      </c>
      <c r="M47" s="23"/>
      <c r="N47" s="23">
        <f>I47-J47</f>
        <v>46</v>
      </c>
      <c r="O47" s="23"/>
      <c r="P47" s="23"/>
      <c r="Q47" s="23">
        <v>1.5</v>
      </c>
      <c r="R47" s="23"/>
      <c r="S47" s="24"/>
    </row>
    <row r="48" spans="1:21" ht="29.25" customHeight="1" x14ac:dyDescent="0.25">
      <c r="A48" s="45" t="s">
        <v>181</v>
      </c>
      <c r="B48" s="43" t="s">
        <v>43</v>
      </c>
      <c r="C48" s="2" t="s">
        <v>83</v>
      </c>
      <c r="D48" s="23"/>
      <c r="E48" s="23">
        <v>4</v>
      </c>
      <c r="F48" s="23"/>
      <c r="G48" s="23"/>
      <c r="H48" s="23">
        <v>1.5</v>
      </c>
      <c r="I48" s="23">
        <f t="shared" ref="I48:I49" si="25">H48*36</f>
        <v>54</v>
      </c>
      <c r="J48" s="23">
        <v>8</v>
      </c>
      <c r="K48" s="23">
        <v>4</v>
      </c>
      <c r="L48" s="23">
        <f t="shared" ref="L48" si="26">J48-K48</f>
        <v>4</v>
      </c>
      <c r="M48" s="23"/>
      <c r="N48" s="23">
        <f t="shared" ref="N48" si="27">I48-J48</f>
        <v>46</v>
      </c>
      <c r="O48" s="23"/>
      <c r="P48" s="23"/>
      <c r="Q48" s="23"/>
      <c r="R48" s="23">
        <v>1.5</v>
      </c>
      <c r="S48" s="24"/>
    </row>
    <row r="49" spans="1:23" ht="45" x14ac:dyDescent="0.25">
      <c r="A49" s="45" t="s">
        <v>181</v>
      </c>
      <c r="B49" s="43" t="s">
        <v>90</v>
      </c>
      <c r="C49" s="2" t="s">
        <v>91</v>
      </c>
      <c r="D49" s="23"/>
      <c r="E49" s="23">
        <v>4</v>
      </c>
      <c r="F49" s="23"/>
      <c r="G49" s="23"/>
      <c r="H49" s="23">
        <v>1.5</v>
      </c>
      <c r="I49" s="23">
        <f t="shared" si="25"/>
        <v>54</v>
      </c>
      <c r="J49" s="23">
        <v>8</v>
      </c>
      <c r="K49" s="23">
        <v>4</v>
      </c>
      <c r="L49" s="23">
        <v>4</v>
      </c>
      <c r="M49" s="23"/>
      <c r="N49" s="23">
        <v>46</v>
      </c>
      <c r="O49" s="23"/>
      <c r="P49" s="23"/>
      <c r="Q49" s="23"/>
      <c r="R49" s="23">
        <v>1.5</v>
      </c>
      <c r="S49" s="24"/>
    </row>
    <row r="50" spans="1:23" x14ac:dyDescent="0.25">
      <c r="B50" s="253" t="s">
        <v>9</v>
      </c>
      <c r="C50" s="253"/>
      <c r="D50" s="23">
        <f>COUNTA(D47:D49)</f>
        <v>0</v>
      </c>
      <c r="E50" s="23">
        <f>COUNTA(E47:E49)</f>
        <v>3</v>
      </c>
      <c r="F50" s="23"/>
      <c r="G50" s="23">
        <f t="shared" ref="G50:P50" si="28">SUM(G47:G49)</f>
        <v>0</v>
      </c>
      <c r="H50" s="23">
        <f t="shared" si="28"/>
        <v>4.5</v>
      </c>
      <c r="I50" s="23">
        <f t="shared" si="28"/>
        <v>162</v>
      </c>
      <c r="J50" s="23">
        <f t="shared" si="28"/>
        <v>24</v>
      </c>
      <c r="K50" s="23">
        <f t="shared" si="28"/>
        <v>12</v>
      </c>
      <c r="L50" s="23">
        <f t="shared" si="28"/>
        <v>12</v>
      </c>
      <c r="M50" s="23">
        <f t="shared" si="28"/>
        <v>0</v>
      </c>
      <c r="N50" s="23">
        <f t="shared" si="28"/>
        <v>138</v>
      </c>
      <c r="O50" s="23">
        <f t="shared" si="28"/>
        <v>0</v>
      </c>
      <c r="P50" s="23">
        <f t="shared" si="28"/>
        <v>0</v>
      </c>
      <c r="Q50" s="23">
        <f>SUM(Q47:Q49)</f>
        <v>1.5</v>
      </c>
      <c r="R50" s="23">
        <f>SUM(R47:R49)</f>
        <v>3</v>
      </c>
      <c r="S50" s="23">
        <f>SUM(S47:S49)</f>
        <v>0</v>
      </c>
    </row>
    <row r="51" spans="1:23" x14ac:dyDescent="0.25">
      <c r="B51" s="253" t="s">
        <v>44</v>
      </c>
      <c r="C51" s="253"/>
      <c r="D51" s="30">
        <f>D50+D45</f>
        <v>3</v>
      </c>
      <c r="E51" s="30">
        <f>E50+E45</f>
        <v>4</v>
      </c>
      <c r="F51" s="30"/>
      <c r="G51" s="30"/>
      <c r="H51" s="30">
        <f>H50+H45</f>
        <v>15.5</v>
      </c>
      <c r="I51" s="30">
        <f>I50+I45</f>
        <v>558</v>
      </c>
      <c r="J51" s="30">
        <f t="shared" ref="J51:S51" si="29">J50+J45</f>
        <v>90</v>
      </c>
      <c r="K51" s="30">
        <f t="shared" si="29"/>
        <v>42</v>
      </c>
      <c r="L51" s="30">
        <f t="shared" si="29"/>
        <v>48</v>
      </c>
      <c r="M51" s="30">
        <f t="shared" si="29"/>
        <v>0</v>
      </c>
      <c r="N51" s="30">
        <f t="shared" si="29"/>
        <v>468</v>
      </c>
      <c r="O51" s="30">
        <f t="shared" si="29"/>
        <v>0</v>
      </c>
      <c r="P51" s="30">
        <f t="shared" si="29"/>
        <v>3</v>
      </c>
      <c r="Q51" s="30">
        <f t="shared" si="29"/>
        <v>1.5</v>
      </c>
      <c r="R51" s="30">
        <f t="shared" si="29"/>
        <v>11</v>
      </c>
      <c r="S51" s="30">
        <f t="shared" si="29"/>
        <v>0</v>
      </c>
    </row>
    <row r="52" spans="1:23" ht="15" customHeight="1" x14ac:dyDescent="0.25">
      <c r="B52" s="236" t="s">
        <v>45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8"/>
    </row>
    <row r="53" spans="1:23" ht="15" customHeight="1" x14ac:dyDescent="0.25">
      <c r="B53" s="239" t="s">
        <v>46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1"/>
    </row>
    <row r="54" spans="1:23" x14ac:dyDescent="0.25">
      <c r="A54" s="45" t="s">
        <v>181</v>
      </c>
      <c r="B54" s="43" t="s">
        <v>47</v>
      </c>
      <c r="C54" s="1" t="s">
        <v>108</v>
      </c>
      <c r="D54" s="23"/>
      <c r="E54" s="23" t="s">
        <v>68</v>
      </c>
      <c r="F54" s="23"/>
      <c r="G54" s="23"/>
      <c r="H54" s="23">
        <v>5.5</v>
      </c>
      <c r="I54" s="23">
        <f>H54*36</f>
        <v>198</v>
      </c>
      <c r="J54" s="23"/>
      <c r="K54" s="23"/>
      <c r="L54" s="23"/>
      <c r="M54" s="23"/>
      <c r="N54" s="23">
        <v>198</v>
      </c>
      <c r="O54" s="23"/>
      <c r="P54" s="23">
        <v>5.5</v>
      </c>
      <c r="Q54" s="23"/>
      <c r="R54" s="23"/>
      <c r="S54" s="24"/>
    </row>
    <row r="55" spans="1:23" ht="30" x14ac:dyDescent="0.25">
      <c r="A55" s="45" t="s">
        <v>181</v>
      </c>
      <c r="B55" s="43" t="s">
        <v>48</v>
      </c>
      <c r="C55" s="2" t="s">
        <v>101</v>
      </c>
      <c r="D55" s="23"/>
      <c r="E55" s="23" t="s">
        <v>84</v>
      </c>
      <c r="F55" s="23"/>
      <c r="G55" s="23"/>
      <c r="H55" s="23">
        <v>9.5</v>
      </c>
      <c r="I55" s="23">
        <f>H55*36</f>
        <v>342</v>
      </c>
      <c r="J55" s="40"/>
      <c r="K55" s="23"/>
      <c r="L55" s="23"/>
      <c r="M55" s="23"/>
      <c r="N55" s="23">
        <v>342</v>
      </c>
      <c r="O55" s="23"/>
      <c r="P55" s="23"/>
      <c r="Q55" s="23">
        <v>9.5</v>
      </c>
      <c r="R55" s="23"/>
      <c r="S55" s="24"/>
    </row>
    <row r="56" spans="1:23" ht="30" x14ac:dyDescent="0.25">
      <c r="A56" s="45" t="s">
        <v>181</v>
      </c>
      <c r="B56" s="43" t="s">
        <v>49</v>
      </c>
      <c r="C56" s="2" t="s">
        <v>107</v>
      </c>
      <c r="D56" s="23"/>
      <c r="E56" s="23" t="s">
        <v>100</v>
      </c>
      <c r="F56" s="23"/>
      <c r="G56" s="23"/>
      <c r="H56" s="23">
        <v>24</v>
      </c>
      <c r="I56" s="23">
        <f t="shared" ref="I56:I57" si="30">H56*36</f>
        <v>864</v>
      </c>
      <c r="J56" s="40"/>
      <c r="K56" s="23"/>
      <c r="L56" s="23"/>
      <c r="M56" s="23"/>
      <c r="N56" s="23">
        <v>864</v>
      </c>
      <c r="O56" s="23"/>
      <c r="P56" s="23">
        <v>6</v>
      </c>
      <c r="Q56" s="23">
        <v>4</v>
      </c>
      <c r="R56" s="23">
        <v>8</v>
      </c>
      <c r="S56" s="23">
        <v>6</v>
      </c>
    </row>
    <row r="57" spans="1:23" ht="30" x14ac:dyDescent="0.25">
      <c r="A57" s="45" t="s">
        <v>181</v>
      </c>
      <c r="B57" s="43" t="s">
        <v>99</v>
      </c>
      <c r="C57" s="2" t="s">
        <v>65</v>
      </c>
      <c r="D57" s="23"/>
      <c r="E57" s="23" t="s">
        <v>100</v>
      </c>
      <c r="F57" s="23"/>
      <c r="G57" s="23"/>
      <c r="H57" s="23">
        <v>6</v>
      </c>
      <c r="I57" s="23">
        <f t="shared" si="30"/>
        <v>216</v>
      </c>
      <c r="J57" s="40"/>
      <c r="K57" s="23"/>
      <c r="L57" s="23"/>
      <c r="M57" s="23"/>
      <c r="N57" s="23">
        <v>216</v>
      </c>
      <c r="O57" s="23"/>
      <c r="P57" s="23"/>
      <c r="Q57" s="23"/>
      <c r="R57" s="23"/>
      <c r="S57" s="34">
        <v>6</v>
      </c>
    </row>
    <row r="58" spans="1:23" x14ac:dyDescent="0.25">
      <c r="B58" s="253" t="s">
        <v>50</v>
      </c>
      <c r="C58" s="253"/>
      <c r="D58" s="30">
        <f>COUNTA(D54:D56)</f>
        <v>0</v>
      </c>
      <c r="E58" s="30">
        <f>COUNTA(E54:E57)</f>
        <v>4</v>
      </c>
      <c r="F58" s="30"/>
      <c r="G58" s="30"/>
      <c r="H58" s="30">
        <f t="shared" ref="H58" si="31">SUM(H54:H57)</f>
        <v>45</v>
      </c>
      <c r="I58" s="30">
        <f>SUM(I54:I57)</f>
        <v>1620</v>
      </c>
      <c r="J58" s="30">
        <f>SUM(J54:J57)</f>
        <v>0</v>
      </c>
      <c r="K58" s="30">
        <f t="shared" ref="K58" si="32">SUM(K54:K57)</f>
        <v>0</v>
      </c>
      <c r="L58" s="30">
        <f t="shared" ref="L58:M58" si="33">SUM(L54:L57)</f>
        <v>0</v>
      </c>
      <c r="M58" s="30">
        <f t="shared" si="33"/>
        <v>0</v>
      </c>
      <c r="N58" s="30">
        <f t="shared" ref="N58" si="34">SUM(N54:N57)</f>
        <v>1620</v>
      </c>
      <c r="O58" s="30">
        <f t="shared" ref="O58" si="35">SUM(O54:O57)</f>
        <v>0</v>
      </c>
      <c r="P58" s="30">
        <f>SUM(P54:P56)</f>
        <v>11.5</v>
      </c>
      <c r="Q58" s="30">
        <f>SUM(Q54:Q56)</f>
        <v>13.5</v>
      </c>
      <c r="R58" s="30">
        <f>SUM(R54:R56)</f>
        <v>8</v>
      </c>
      <c r="S58" s="30">
        <f t="shared" ref="S58" si="36">SUM(S54:S57)</f>
        <v>12</v>
      </c>
    </row>
    <row r="59" spans="1:23" ht="15" customHeight="1" x14ac:dyDescent="0.25">
      <c r="B59" s="236" t="s">
        <v>51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8"/>
    </row>
    <row r="60" spans="1:23" ht="45" x14ac:dyDescent="0.25">
      <c r="A60" s="45" t="s">
        <v>181</v>
      </c>
      <c r="B60" s="43" t="s">
        <v>52</v>
      </c>
      <c r="C60" s="16" t="s">
        <v>102</v>
      </c>
      <c r="D60" s="15"/>
      <c r="E60" s="23"/>
      <c r="F60" s="23"/>
      <c r="G60" s="23"/>
      <c r="H60" s="23">
        <v>6</v>
      </c>
      <c r="I60" s="23">
        <f>H60*36</f>
        <v>216</v>
      </c>
      <c r="J60" s="23"/>
      <c r="K60" s="23"/>
      <c r="L60" s="23"/>
      <c r="M60" s="23"/>
      <c r="N60" s="23">
        <v>216</v>
      </c>
      <c r="O60" s="23"/>
      <c r="P60" s="23"/>
      <c r="Q60" s="23"/>
      <c r="R60" s="23"/>
      <c r="S60" s="24">
        <v>6</v>
      </c>
      <c r="U60" s="10"/>
      <c r="V60" s="10"/>
    </row>
    <row r="61" spans="1:23" x14ac:dyDescent="0.25">
      <c r="B61" s="272" t="s">
        <v>53</v>
      </c>
      <c r="C61" s="272"/>
      <c r="D61" s="20"/>
      <c r="E61" s="35"/>
      <c r="F61" s="35"/>
      <c r="G61" s="35"/>
      <c r="H61" s="30">
        <f t="shared" ref="H61:N61" si="37">H60</f>
        <v>6</v>
      </c>
      <c r="I61" s="30">
        <f t="shared" si="37"/>
        <v>216</v>
      </c>
      <c r="J61" s="30"/>
      <c r="K61" s="30"/>
      <c r="L61" s="30"/>
      <c r="M61" s="30"/>
      <c r="N61" s="30">
        <f t="shared" si="37"/>
        <v>216</v>
      </c>
      <c r="O61" s="30"/>
      <c r="P61" s="30"/>
      <c r="Q61" s="30"/>
      <c r="R61" s="30"/>
      <c r="S61" s="30">
        <f>S60</f>
        <v>6</v>
      </c>
    </row>
    <row r="62" spans="1:23" x14ac:dyDescent="0.25">
      <c r="B62" s="273" t="s">
        <v>54</v>
      </c>
      <c r="C62" s="273"/>
      <c r="D62" s="33"/>
      <c r="E62" s="30"/>
      <c r="F62" s="30"/>
      <c r="G62" s="30"/>
      <c r="H62" s="30">
        <f>H58+H51+H37+H61</f>
        <v>120</v>
      </c>
      <c r="I62" s="41">
        <f>I58+I51+I37+I61</f>
        <v>4320</v>
      </c>
      <c r="J62" s="30">
        <f t="shared" ref="J62:S62" si="38">J58+J51+J37+J61</f>
        <v>380</v>
      </c>
      <c r="K62" s="30">
        <f t="shared" si="38"/>
        <v>172</v>
      </c>
      <c r="L62" s="30">
        <f t="shared" si="38"/>
        <v>208</v>
      </c>
      <c r="M62" s="30">
        <f t="shared" si="38"/>
        <v>0</v>
      </c>
      <c r="N62" s="30">
        <f t="shared" si="38"/>
        <v>3940</v>
      </c>
      <c r="O62" s="30">
        <f t="shared" si="38"/>
        <v>23</v>
      </c>
      <c r="P62" s="39">
        <f t="shared" si="38"/>
        <v>24.5</v>
      </c>
      <c r="Q62" s="30">
        <f t="shared" si="38"/>
        <v>25</v>
      </c>
      <c r="R62" s="39">
        <f t="shared" si="38"/>
        <v>24.5</v>
      </c>
      <c r="S62" s="30">
        <f t="shared" si="38"/>
        <v>23</v>
      </c>
      <c r="U62" s="10"/>
      <c r="V62" s="10"/>
      <c r="W62" s="10"/>
    </row>
    <row r="63" spans="1:23" x14ac:dyDescent="0.25">
      <c r="B63" s="269" t="s">
        <v>55</v>
      </c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1"/>
    </row>
    <row r="64" spans="1:23" x14ac:dyDescent="0.25">
      <c r="B64" s="4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9"/>
    </row>
    <row r="65" spans="2:113" x14ac:dyDescent="0.25">
      <c r="B65" s="4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9"/>
    </row>
    <row r="66" spans="2:113" x14ac:dyDescent="0.25">
      <c r="B66" s="44"/>
      <c r="C66" s="5" t="s">
        <v>56</v>
      </c>
      <c r="D66" s="35">
        <v>13</v>
      </c>
      <c r="E66" s="36"/>
      <c r="F66" s="35"/>
      <c r="G66" s="35"/>
      <c r="H66" s="37"/>
      <c r="I66" s="37"/>
      <c r="J66" s="37"/>
      <c r="K66" s="37"/>
      <c r="L66" s="37"/>
      <c r="M66" s="37"/>
      <c r="N66" s="37"/>
      <c r="O66" s="37">
        <v>4</v>
      </c>
      <c r="P66" s="37">
        <v>2</v>
      </c>
      <c r="Q66" s="37">
        <v>2</v>
      </c>
      <c r="R66" s="37">
        <v>4</v>
      </c>
      <c r="S66" s="38">
        <v>1</v>
      </c>
      <c r="U66" s="10"/>
      <c r="V66" s="10"/>
      <c r="W66" s="10"/>
      <c r="X66" s="10"/>
      <c r="Y66" s="10"/>
      <c r="Z66" s="10"/>
    </row>
    <row r="67" spans="2:113" x14ac:dyDescent="0.25">
      <c r="B67" s="44"/>
      <c r="C67" s="5" t="s">
        <v>57</v>
      </c>
      <c r="D67" s="35"/>
      <c r="E67" s="35">
        <v>16</v>
      </c>
      <c r="F67" s="35"/>
      <c r="G67" s="35"/>
      <c r="H67" s="37"/>
      <c r="I67" s="37"/>
      <c r="J67" s="37"/>
      <c r="K67" s="37"/>
      <c r="L67" s="37"/>
      <c r="M67" s="37"/>
      <c r="N67" s="37"/>
      <c r="O67" s="37">
        <v>3</v>
      </c>
      <c r="P67" s="37">
        <v>4</v>
      </c>
      <c r="Q67" s="37">
        <v>3</v>
      </c>
      <c r="R67" s="37">
        <v>3</v>
      </c>
      <c r="S67" s="38">
        <v>2</v>
      </c>
    </row>
    <row r="68" spans="2:113" x14ac:dyDescent="0.25">
      <c r="B68" s="44"/>
      <c r="C68" s="5" t="s">
        <v>58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9"/>
    </row>
    <row r="69" spans="2:113" x14ac:dyDescent="0.25">
      <c r="B69" s="44"/>
      <c r="C69" s="5" t="s">
        <v>59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"/>
    </row>
    <row r="70" spans="2:113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13" x14ac:dyDescent="0.25">
      <c r="B71" s="6" t="s">
        <v>109</v>
      </c>
      <c r="D71" s="6" t="s">
        <v>60</v>
      </c>
      <c r="H71" s="6" t="s">
        <v>104</v>
      </c>
      <c r="K71"/>
      <c r="L71"/>
      <c r="M71"/>
      <c r="N71"/>
      <c r="O71"/>
      <c r="P71"/>
      <c r="Q71"/>
      <c r="R71"/>
      <c r="S71"/>
    </row>
    <row r="72" spans="2:113" x14ac:dyDescent="0.25">
      <c r="B72" s="6"/>
      <c r="K72"/>
      <c r="L72"/>
      <c r="M72"/>
      <c r="N72"/>
      <c r="O72"/>
      <c r="P72"/>
      <c r="Q72"/>
      <c r="R72"/>
      <c r="S72"/>
    </row>
    <row r="73" spans="2:113" x14ac:dyDescent="0.25">
      <c r="B73" s="6" t="s">
        <v>110</v>
      </c>
      <c r="D73" s="6" t="s">
        <v>60</v>
      </c>
      <c r="H73" s="6" t="s">
        <v>105</v>
      </c>
      <c r="K73"/>
      <c r="L73"/>
      <c r="M73"/>
      <c r="N73"/>
      <c r="O73"/>
      <c r="P73"/>
      <c r="Q73"/>
      <c r="R73"/>
      <c r="S73"/>
    </row>
    <row r="74" spans="2:113" x14ac:dyDescent="0.25">
      <c r="B74" s="6"/>
      <c r="C74" s="6" t="s">
        <v>111</v>
      </c>
      <c r="K74"/>
      <c r="L74"/>
      <c r="M74"/>
      <c r="N74"/>
      <c r="O74"/>
      <c r="P74"/>
      <c r="Q74"/>
      <c r="R74"/>
      <c r="S74"/>
    </row>
    <row r="75" spans="2:113" x14ac:dyDescent="0.25">
      <c r="B75" s="6" t="s">
        <v>112</v>
      </c>
      <c r="D75" s="6" t="s">
        <v>61</v>
      </c>
      <c r="H75" s="6" t="s">
        <v>106</v>
      </c>
      <c r="K75"/>
      <c r="L75"/>
      <c r="M75"/>
      <c r="N75"/>
      <c r="O75"/>
      <c r="P75"/>
      <c r="Q75"/>
      <c r="R75"/>
      <c r="S75"/>
    </row>
    <row r="76" spans="2:113" x14ac:dyDescent="0.25">
      <c r="C76" s="22" t="s">
        <v>113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1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</row>
  </sheetData>
  <mergeCells count="52">
    <mergeCell ref="A1:A10"/>
    <mergeCell ref="J5:J10"/>
    <mergeCell ref="Q6:Q10"/>
    <mergeCell ref="O1:S1"/>
    <mergeCell ref="B11:S11"/>
    <mergeCell ref="N2:N10"/>
    <mergeCell ref="S6:S10"/>
    <mergeCell ref="B12:S12"/>
    <mergeCell ref="R6:R10"/>
    <mergeCell ref="V2:AB19"/>
    <mergeCell ref="B27:C27"/>
    <mergeCell ref="B17:C17"/>
    <mergeCell ref="B21:C21"/>
    <mergeCell ref="B1:B10"/>
    <mergeCell ref="C1:C10"/>
    <mergeCell ref="D5:D10"/>
    <mergeCell ref="E5:E10"/>
    <mergeCell ref="D1:G4"/>
    <mergeCell ref="I1:N1"/>
    <mergeCell ref="I2:I10"/>
    <mergeCell ref="J2:M4"/>
    <mergeCell ref="G6:G10"/>
    <mergeCell ref="M5:M10"/>
    <mergeCell ref="B36:C36"/>
    <mergeCell ref="B63:S63"/>
    <mergeCell ref="B61:C61"/>
    <mergeCell ref="B62:C62"/>
    <mergeCell ref="B59:S59"/>
    <mergeCell ref="B52:S52"/>
    <mergeCell ref="B58:C58"/>
    <mergeCell ref="B53:S53"/>
    <mergeCell ref="B45:C45"/>
    <mergeCell ref="B50:C50"/>
    <mergeCell ref="B51:C51"/>
    <mergeCell ref="B40:S40"/>
    <mergeCell ref="B46:S46"/>
    <mergeCell ref="B28:S28"/>
    <mergeCell ref="B38:S38"/>
    <mergeCell ref="B39:S39"/>
    <mergeCell ref="O2:P2"/>
    <mergeCell ref="Q2:R2"/>
    <mergeCell ref="K5:K10"/>
    <mergeCell ref="O6:O10"/>
    <mergeCell ref="L5:L10"/>
    <mergeCell ref="F6:F10"/>
    <mergeCell ref="B37:C37"/>
    <mergeCell ref="H1:H10"/>
    <mergeCell ref="F5:G5"/>
    <mergeCell ref="P6:P10"/>
    <mergeCell ref="B18:S18"/>
    <mergeCell ref="B22:S22"/>
    <mergeCell ref="O4:S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 лист</vt:lpstr>
      <vt:lpstr>Лист1</vt:lpstr>
      <vt:lpstr>Лист2</vt:lpstr>
      <vt:lpstr>учебный план</vt:lpstr>
      <vt:lpstr>Лист1!Область_печати</vt:lpstr>
      <vt:lpstr>Лист2!Область_печати</vt:lpstr>
      <vt:lpstr>'учебный план'!Область_печати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2023-12-12T09:38:43Z</dcterms:modified>
</cp:coreProperties>
</file>