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ля сайта\2023\бакалавриат\"/>
    </mc:Choice>
  </mc:AlternateContent>
  <xr:revisionPtr revIDLastSave="0" documentId="13_ncr:1_{F40BF84E-3CF2-4710-8F1B-38270A728BA6}" xr6:coauthVersionLast="47" xr6:coauthVersionMax="47" xr10:uidLastSave="{00000000-0000-0000-0000-000000000000}"/>
  <bookViews>
    <workbookView xWindow="-110" yWindow="-110" windowWidth="21820" windowHeight="13900" tabRatio="500" xr2:uid="{00000000-000D-0000-FFFF-FFFF00000000}"/>
  </bookViews>
  <sheets>
    <sheet name="Форма УП(титул.)" sheetId="1" r:id="rId1"/>
    <sheet name="КГУП зао" sheetId="2" r:id="rId2"/>
    <sheet name="План УП" sheetId="3" r:id="rId3"/>
    <sheet name="КГУП заочное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35" i="3" l="1"/>
  <c r="O80" i="3" l="1"/>
  <c r="O79" i="3"/>
  <c r="O74" i="3"/>
  <c r="O73" i="3"/>
  <c r="O50" i="3"/>
  <c r="J37" i="3"/>
  <c r="O37" i="3" s="1"/>
  <c r="O25" i="3" l="1"/>
  <c r="O24" i="3" l="1"/>
  <c r="Y107" i="3" l="1"/>
  <c r="X107" i="3"/>
  <c r="W107" i="3"/>
  <c r="V107" i="3"/>
  <c r="U107" i="3"/>
  <c r="T107" i="3"/>
  <c r="S107" i="3"/>
  <c r="R107" i="3"/>
  <c r="Q107" i="3"/>
  <c r="Y106" i="3"/>
  <c r="X106" i="3"/>
  <c r="W106" i="3"/>
  <c r="V106" i="3"/>
  <c r="U106" i="3"/>
  <c r="T106" i="3"/>
  <c r="S106" i="3"/>
  <c r="R106" i="3"/>
  <c r="Q106" i="3"/>
  <c r="J93" i="3"/>
  <c r="O93" i="3" s="1"/>
  <c r="O84" i="3" s="1"/>
  <c r="I84" i="3"/>
  <c r="O77" i="3"/>
  <c r="O76" i="3"/>
  <c r="O72" i="3"/>
  <c r="O71" i="3"/>
  <c r="O69" i="3"/>
  <c r="O68" i="3"/>
  <c r="O66" i="3"/>
  <c r="O65" i="3"/>
  <c r="O64" i="3"/>
  <c r="O63" i="3"/>
  <c r="O59" i="3"/>
  <c r="O58" i="3"/>
  <c r="O56" i="3"/>
  <c r="O55" i="3"/>
  <c r="O54" i="3"/>
  <c r="J53" i="3"/>
  <c r="O53" i="3" s="1"/>
  <c r="O51" i="3"/>
  <c r="O49" i="3"/>
  <c r="O47" i="3"/>
  <c r="O46" i="3"/>
  <c r="O45" i="3"/>
  <c r="O43" i="3"/>
  <c r="O42" i="3"/>
  <c r="O41" i="3"/>
  <c r="O40" i="3"/>
  <c r="J39" i="3"/>
  <c r="O39" i="3" s="1"/>
  <c r="J36" i="3"/>
  <c r="O36" i="3" s="1"/>
  <c r="O33" i="3"/>
  <c r="O32" i="3"/>
  <c r="J31" i="3"/>
  <c r="O31" i="3" s="1"/>
  <c r="J30" i="3"/>
  <c r="O30" i="3" s="1"/>
  <c r="O28" i="3"/>
  <c r="O27" i="3"/>
  <c r="O23" i="3"/>
  <c r="O21" i="3"/>
  <c r="O20" i="3"/>
  <c r="O19" i="3"/>
  <c r="J18" i="3"/>
  <c r="O16" i="3"/>
  <c r="O15" i="3"/>
  <c r="O13" i="3"/>
  <c r="O12" i="3"/>
  <c r="O11" i="3"/>
  <c r="J10" i="3"/>
  <c r="O10" i="3" s="1"/>
  <c r="Y7" i="3"/>
  <c r="X7" i="3"/>
  <c r="W7" i="3"/>
  <c r="V7" i="3"/>
  <c r="U7" i="3"/>
  <c r="T7" i="3"/>
  <c r="S7" i="3"/>
  <c r="R7" i="3"/>
  <c r="Q7" i="3"/>
  <c r="N7" i="3"/>
  <c r="M7" i="3"/>
  <c r="L7" i="3"/>
  <c r="K7" i="3"/>
  <c r="I7" i="3"/>
  <c r="Y6" i="3"/>
  <c r="X6" i="3"/>
  <c r="W6" i="3"/>
  <c r="V6" i="3"/>
  <c r="U6" i="3"/>
  <c r="T6" i="3"/>
  <c r="S6" i="3"/>
  <c r="R6" i="3"/>
  <c r="Q6" i="3"/>
  <c r="M6" i="3"/>
  <c r="N5" i="3"/>
  <c r="M5" i="3"/>
  <c r="L5" i="3"/>
  <c r="K5" i="3"/>
  <c r="J5" i="3"/>
  <c r="J84" i="3" l="1"/>
  <c r="J7" i="3"/>
  <c r="O18" i="3"/>
  <c r="O7" i="3" s="1"/>
  <c r="O5" i="3" l="1"/>
</calcChain>
</file>

<file path=xl/sharedStrings.xml><?xml version="1.0" encoding="utf-8"?>
<sst xmlns="http://schemas.openxmlformats.org/spreadsheetml/2006/main" count="985" uniqueCount="379">
  <si>
    <t>МИНИСТЕРСТВО НАУКИ И ВЫСШЕГО ОБРАЗОВАНИЯ РОССИЙСКОЙ ФЕДЕРАЦИИ</t>
  </si>
  <si>
    <t>Федеральное государственное бюджетное образовательное учреждение высшего образования</t>
  </si>
  <si>
    <t>Мариупольский государственный университет имени А.И. Куинджи</t>
  </si>
  <si>
    <t>УТВЕРЖДАЮ</t>
  </si>
  <si>
    <t xml:space="preserve">И. о. ректора </t>
  </si>
  <si>
    <t xml:space="preserve"> План одобрен решением Ученого совета вуза
</t>
  </si>
  <si>
    <t>___________Л.А. Сиволап</t>
  </si>
  <si>
    <t xml:space="preserve">  от  "___" _________  20___,  протокол № __ </t>
  </si>
  <si>
    <t>"___" ____________  20___ г.</t>
  </si>
  <si>
    <r>
      <rPr>
        <b/>
        <sz val="19"/>
        <color rgb="FF2A2A2A"/>
        <rFont val="Times New Roman"/>
        <family val="1"/>
        <charset val="204"/>
      </rPr>
      <t xml:space="preserve">УЧЕБНЫЙ </t>
    </r>
    <r>
      <rPr>
        <b/>
        <sz val="19"/>
        <color rgb="FF2B2B2B"/>
        <rFont val="Times New Roman"/>
        <family val="1"/>
        <charset val="204"/>
      </rPr>
      <t xml:space="preserve">ПЛАН
</t>
    </r>
    <r>
      <rPr>
        <sz val="10"/>
        <color rgb="FF000000"/>
        <rFont val="Times New Roman"/>
        <family val="1"/>
        <charset val="204"/>
      </rPr>
      <t xml:space="preserve">
</t>
    </r>
  </si>
  <si>
    <t>по программе:  Педагогическое образование</t>
  </si>
  <si>
    <t>направление 44.03.01  Начальное образование</t>
  </si>
  <si>
    <t>(код, наименование)</t>
  </si>
  <si>
    <t>Направленность 
(профиль):</t>
  </si>
  <si>
    <t>Начальное образование</t>
  </si>
  <si>
    <t>Кафедра:</t>
  </si>
  <si>
    <t>педагогики и начального образования</t>
  </si>
  <si>
    <t>Факультет:</t>
  </si>
  <si>
    <t>педагогический</t>
  </si>
  <si>
    <t xml:space="preserve">Квалификация:     </t>
  </si>
  <si>
    <t>бакалавр</t>
  </si>
  <si>
    <t>Форма обучения:</t>
  </si>
  <si>
    <t xml:space="preserve">Срок обучения:    </t>
  </si>
  <si>
    <t xml:space="preserve"> 4 года и 6 месяцев (согласно ФГОС)</t>
  </si>
  <si>
    <t>СОГЛАСОВАНО</t>
  </si>
  <si>
    <t xml:space="preserve">Первый проректор                                    </t>
  </si>
  <si>
    <t>_______________</t>
  </si>
  <si>
    <t>Д.В. Адамов</t>
  </si>
  <si>
    <t>Начальник Учебно-методического управления</t>
  </si>
  <si>
    <t>А.В. Кошельник</t>
  </si>
  <si>
    <t xml:space="preserve">Декан факультета  </t>
  </si>
  <si>
    <t>______________</t>
  </si>
  <si>
    <t>О.А. Березина</t>
  </si>
  <si>
    <t xml:space="preserve">Руководитель ОП   </t>
  </si>
  <si>
    <t>И.Б. Тимофеева</t>
  </si>
  <si>
    <t>КАЛЕНДАРНЫЙ УЧЕБНЫЙ ГРАФИК</t>
  </si>
  <si>
    <t>Курс</t>
  </si>
  <si>
    <t>Мес.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</si>
  <si>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</si>
  <si>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</si>
  <si>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</si>
  <si>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</si>
  <si>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</si>
  <si>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</si>
  <si>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</si>
  <si>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</si>
  <si>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</si>
  <si>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</si>
  <si>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</si>
  <si>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</si>
  <si>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</t>
  </si>
  <si>
    <t>Т</t>
  </si>
  <si>
    <t>Э</t>
  </si>
  <si>
    <t>*</t>
  </si>
  <si>
    <t>К</t>
  </si>
  <si>
    <t>У</t>
  </si>
  <si>
    <t>П</t>
  </si>
  <si>
    <t>Пд</t>
  </si>
  <si>
    <t>Г</t>
  </si>
  <si>
    <t>Д</t>
  </si>
  <si>
    <t>Количество курсов согласно нормативным требованиям ФГОС</t>
  </si>
  <si>
    <t>Сводные данные по бюджету времени (в неделях)</t>
  </si>
  <si>
    <t>Курс 1</t>
  </si>
  <si>
    <t>Курс 2</t>
  </si>
  <si>
    <t>Курс 3</t>
  </si>
  <si>
    <t>Курс 4</t>
  </si>
  <si>
    <t>Курс 5</t>
  </si>
  <si>
    <t>Итого</t>
  </si>
  <si>
    <t>Сем. 1</t>
  </si>
  <si>
    <t>Сем. 2</t>
  </si>
  <si>
    <t>Всего</t>
  </si>
  <si>
    <t>Сем. 3</t>
  </si>
  <si>
    <t>Сем. 4</t>
  </si>
  <si>
    <t>Сем. 5</t>
  </si>
  <si>
    <t>Сем. 6</t>
  </si>
  <si>
    <t>Сем. 7</t>
  </si>
  <si>
    <t>Сем. 8</t>
  </si>
  <si>
    <t>Сем. 9</t>
  </si>
  <si>
    <t>Учебная практика</t>
  </si>
  <si>
    <t>2</t>
  </si>
  <si>
    <t>4</t>
  </si>
  <si>
    <t>3</t>
  </si>
  <si>
    <t>7</t>
  </si>
  <si>
    <t>Производственная практика</t>
  </si>
  <si>
    <t>8</t>
  </si>
  <si>
    <t>1</t>
  </si>
  <si>
    <t>5</t>
  </si>
  <si>
    <t>Преддипломная практика</t>
  </si>
  <si>
    <t>Подготовка к процедуре защиты и защита выпускной квалификационной работы</t>
  </si>
  <si>
    <t>Подготовка к сдаче и сдача гос. экзамена</t>
  </si>
  <si>
    <t>Каникулы</t>
  </si>
  <si>
    <t>* - нерабочие праздничные недели/ дни</t>
  </si>
  <si>
    <t xml:space="preserve">План учебного процесса </t>
  </si>
  <si>
    <t>Кафедра</t>
  </si>
  <si>
    <t>Считать в плане</t>
  </si>
  <si>
    <t>Шифр</t>
  </si>
  <si>
    <t>Наименование</t>
  </si>
  <si>
    <t>Форма контроля</t>
  </si>
  <si>
    <t>Количество зачетных единиц</t>
  </si>
  <si>
    <t>Общий обьем</t>
  </si>
  <si>
    <t>Контактная работа
(аудиторная)</t>
  </si>
  <si>
    <t>СР</t>
  </si>
  <si>
    <t>Прак. подгот</t>
  </si>
  <si>
    <t>всего</t>
  </si>
  <si>
    <t>в том  числе</t>
  </si>
  <si>
    <t>1 
Семестр</t>
  </si>
  <si>
    <t xml:space="preserve">2 Семестр </t>
  </si>
  <si>
    <t xml:space="preserve">3 Семестр </t>
  </si>
  <si>
    <t>4 Семестр</t>
  </si>
  <si>
    <t xml:space="preserve">5 Семестр </t>
  </si>
  <si>
    <t xml:space="preserve">6 Семестр </t>
  </si>
  <si>
    <t xml:space="preserve">7 Семестр </t>
  </si>
  <si>
    <t xml:space="preserve">8 Семестр </t>
  </si>
  <si>
    <t xml:space="preserve">9 Семестр </t>
  </si>
  <si>
    <t>Экзамен</t>
  </si>
  <si>
    <t>Зачет</t>
  </si>
  <si>
    <t>Зачет с оц.</t>
  </si>
  <si>
    <t>КР</t>
  </si>
  <si>
    <t>лекции</t>
  </si>
  <si>
    <t>лабораторные</t>
  </si>
  <si>
    <t>практические, семинарские</t>
  </si>
  <si>
    <t>з.е.</t>
  </si>
  <si>
    <t>Итого (с факультативами)</t>
  </si>
  <si>
    <t>Итого (без факультативов)</t>
  </si>
  <si>
    <t>Блок 1.Дисциплины (модули)</t>
  </si>
  <si>
    <t>Обязательная часть</t>
  </si>
  <si>
    <t>Модуль 1 "Гуманитарные, социальные и экономические основы профессиональной деятельности"</t>
  </si>
  <si>
    <t>ист</t>
  </si>
  <si>
    <t>+</t>
  </si>
  <si>
    <t>Б1.О.01</t>
  </si>
  <si>
    <t>ср</t>
  </si>
  <si>
    <t>Б1.О.02</t>
  </si>
  <si>
    <t>Философия</t>
  </si>
  <si>
    <t>плт</t>
  </si>
  <si>
    <t>Б1.О.03</t>
  </si>
  <si>
    <t>Правоведение</t>
  </si>
  <si>
    <t>мэк</t>
  </si>
  <si>
    <t>Б1.О.04</t>
  </si>
  <si>
    <t>Экономическая теория</t>
  </si>
  <si>
    <t>Б1.О.05</t>
  </si>
  <si>
    <t xml:space="preserve">Модуль 2 "Естественнонаучные и математические основы профессиональной деятельности" </t>
  </si>
  <si>
    <t>саит</t>
  </si>
  <si>
    <t>Б1.О.06</t>
  </si>
  <si>
    <t>Математика</t>
  </si>
  <si>
    <t>пно</t>
  </si>
  <si>
    <t>Б1.О.07</t>
  </si>
  <si>
    <t>Методика преподавания математики</t>
  </si>
  <si>
    <t xml:space="preserve">Модуль 3. "Межкультурная коммуникация в профессиональной деятельности" </t>
  </si>
  <si>
    <t>аф</t>
  </si>
  <si>
    <t>Б1.О.08</t>
  </si>
  <si>
    <t>Иностранный язык</t>
  </si>
  <si>
    <t>4,6,8</t>
  </si>
  <si>
    <t>сф</t>
  </si>
  <si>
    <t>Б1.О.09</t>
  </si>
  <si>
    <t>Русский язык и культура речи</t>
  </si>
  <si>
    <t>Б1.О.10</t>
  </si>
  <si>
    <t>Практикум русского языка</t>
  </si>
  <si>
    <t>Б1.О.11</t>
  </si>
  <si>
    <t>Информационные системы и технологии</t>
  </si>
  <si>
    <t>Модуль 4 "Культура здоровья и безопасность жизнедеятельности"</t>
  </si>
  <si>
    <t>фвсзч</t>
  </si>
  <si>
    <t>Б1.О.12</t>
  </si>
  <si>
    <t>Физическая культура</t>
  </si>
  <si>
    <t>Б1.О.13</t>
  </si>
  <si>
    <t>Безопасность жизнедеятельности</t>
  </si>
  <si>
    <t>Модуль 5 "Введение в психолого-педагогическую деятельность"</t>
  </si>
  <si>
    <t>Б1.О.15</t>
  </si>
  <si>
    <t>Б1.О.16</t>
  </si>
  <si>
    <t>История педагогики</t>
  </si>
  <si>
    <t>Модуль 6 "Научные основы психолого-педагогической деятельности"</t>
  </si>
  <si>
    <t>пп</t>
  </si>
  <si>
    <t>Б1.О.17</t>
  </si>
  <si>
    <t>Психология</t>
  </si>
  <si>
    <t>Б1.О.18</t>
  </si>
  <si>
    <t xml:space="preserve">Педагогика </t>
  </si>
  <si>
    <t>Б1.О.19</t>
  </si>
  <si>
    <t>Основы научных исследований</t>
  </si>
  <si>
    <t>Б1.О.20</t>
  </si>
  <si>
    <t xml:space="preserve">Модуль 7 "Теория и методы воспитания обучающихся" </t>
  </si>
  <si>
    <t>Б1.О.21</t>
  </si>
  <si>
    <t>Технологии воспитания+курсовая работа</t>
  </si>
  <si>
    <t>Б1.О.22</t>
  </si>
  <si>
    <t>Основы педагогического мастерства</t>
  </si>
  <si>
    <t>Б1.О.23</t>
  </si>
  <si>
    <t>Основы вожатской деятельности</t>
  </si>
  <si>
    <t>Модуль 8 "Методы организации учебной деятельности обучающихся"</t>
  </si>
  <si>
    <t>Б1.О.24</t>
  </si>
  <si>
    <t>Теория основ организации обучения в начальной школе</t>
  </si>
  <si>
    <t>Б1.О.25</t>
  </si>
  <si>
    <t xml:space="preserve">Основы естествознания и методика преподавания на уроках "Окружающий мир" </t>
  </si>
  <si>
    <t>Б1.О.26</t>
  </si>
  <si>
    <t>Методика физического воспитания</t>
  </si>
  <si>
    <t>Б1.О.27</t>
  </si>
  <si>
    <t>Методика преподавания информатики в начальной школе</t>
  </si>
  <si>
    <t>Б1.О.28</t>
  </si>
  <si>
    <t>Современные педагогические технологии</t>
  </si>
  <si>
    <t>Модуль 9  "Содержание и методы обучения в предметной области "Филология. Литературное чтение"</t>
  </si>
  <si>
    <t>Б1.О.29</t>
  </si>
  <si>
    <t>Детская литература с основами техники речи</t>
  </si>
  <si>
    <t>Б1.О.30</t>
  </si>
  <si>
    <t>Литературное развитие младших школьников</t>
  </si>
  <si>
    <t>Б1.О.31</t>
  </si>
  <si>
    <t>Методика преподавания русскому языку</t>
  </si>
  <si>
    <t xml:space="preserve">Модуль 10 "Содержание и методы обучения в предметных областях "Искусство" и "Технология"" </t>
  </si>
  <si>
    <t>Б1.О.32</t>
  </si>
  <si>
    <t>Б1.О.33</t>
  </si>
  <si>
    <t>Организация учебной деятельности обучающихся на уроках по технологии</t>
  </si>
  <si>
    <t>Б1.О.34</t>
  </si>
  <si>
    <t>Методика обучения изобразительному искусству с практикумом</t>
  </si>
  <si>
    <t xml:space="preserve">Модуль 11 "Методы индивидуализации учебной деятельности обучающихся" </t>
  </si>
  <si>
    <t>Б1.О.35</t>
  </si>
  <si>
    <t>Основы инклюзивной педагогики</t>
  </si>
  <si>
    <t>Б1.О.36</t>
  </si>
  <si>
    <t>Основы управления образовательным процессом</t>
  </si>
  <si>
    <t>Б1.О.37</t>
  </si>
  <si>
    <t xml:space="preserve">Диагностика и коррекция трудностей в обучении (с практикумом) </t>
  </si>
  <si>
    <t>Б1.О.38</t>
  </si>
  <si>
    <t>Внеурочные деятельности по общеинтеллектуальному развитию младших школьников</t>
  </si>
  <si>
    <t>Модуль 12 "Взаимодействие педагога с субъектами образовательных отношений"</t>
  </si>
  <si>
    <t>Б1.О.39</t>
  </si>
  <si>
    <t>Деятельность классного руководителя в начальной школе</t>
  </si>
  <si>
    <t>Б1.О.40</t>
  </si>
  <si>
    <t xml:space="preserve">Взаимодействие педагога с родителями обучающихся (или их законными представителями) по вопросам обучения и воспитания младших школьников </t>
  </si>
  <si>
    <t>Б1.О.41</t>
  </si>
  <si>
    <t>Курсовая по методикам преподавания в начальной школе</t>
  </si>
  <si>
    <t>Часть, формируемая участниками образовательных отношений</t>
  </si>
  <si>
    <t>Модуль 13 "Содержание и методы  нравственно-эстетического воспитания"</t>
  </si>
  <si>
    <t>Б1.В.01</t>
  </si>
  <si>
    <t>Этика деловых коммуникаций</t>
  </si>
  <si>
    <t>Б1.В.02</t>
  </si>
  <si>
    <t>Культурология</t>
  </si>
  <si>
    <t>Б1.В.03</t>
  </si>
  <si>
    <t>Этнопедагогика</t>
  </si>
  <si>
    <t>Б1.В.04</t>
  </si>
  <si>
    <t>Духовно-нравственное воспитание младших школьников</t>
  </si>
  <si>
    <t>Б1.В.ДЭ.01</t>
  </si>
  <si>
    <t>Элективные дисциплины (модули)</t>
  </si>
  <si>
    <t>Б1.В.ДЭ.01.01</t>
  </si>
  <si>
    <t>Семейная педагогика</t>
  </si>
  <si>
    <t>Б1.В.ДЭ.01.02</t>
  </si>
  <si>
    <t xml:space="preserve"> Социальная педагогика</t>
  </si>
  <si>
    <t>Б1.В.ДЭ.02</t>
  </si>
  <si>
    <t>Б1.В.ДЭ.02.01</t>
  </si>
  <si>
    <t xml:space="preserve">Основы специальной психологии  </t>
  </si>
  <si>
    <t>Б1.В.ДЭ.02.02</t>
  </si>
  <si>
    <t xml:space="preserve"> Психология семьи и семейных взаимоотношений </t>
  </si>
  <si>
    <t>Б1.В.ДЭ.02.03</t>
  </si>
  <si>
    <t xml:space="preserve">Патриотическое воспитание детей начальной школы </t>
  </si>
  <si>
    <t>Б1.В.ДЭ.02.04</t>
  </si>
  <si>
    <t>Вариативные формы работы в системе нравственно-патриотического воспитания младших школьников</t>
  </si>
  <si>
    <t>Б1.В.ДЭ.03</t>
  </si>
  <si>
    <t>Б1.В.ДЭ.03.01</t>
  </si>
  <si>
    <t xml:space="preserve">Формирование метапредметных компетенций у младших школьников </t>
  </si>
  <si>
    <t>Б1.В.ДЭ.03.02</t>
  </si>
  <si>
    <t xml:space="preserve"> Методическая компетентность учителя начальных классов в аспекте формирования УУД</t>
  </si>
  <si>
    <t>Б1.В.ДЭ.04</t>
  </si>
  <si>
    <t>Б1.В.ДЭ.04.01</t>
  </si>
  <si>
    <t xml:space="preserve">Методика развития речи </t>
  </si>
  <si>
    <t>Б1.В.ДЭ.04.02</t>
  </si>
  <si>
    <t>Личностно-ориентированное
обучение на уроках русского языка в
начальных классах</t>
  </si>
  <si>
    <t>Б1.В.ДЭ.05</t>
  </si>
  <si>
    <t>Блок 2.Практика</t>
  </si>
  <si>
    <t>Б2.О.01</t>
  </si>
  <si>
    <t>Учебная (ознакомительная) практика</t>
  </si>
  <si>
    <t>Б2.О.02</t>
  </si>
  <si>
    <t>Учебная технологическая (проектно-технологическая)  (по получению первичных профессиональных умений и навыков) практика</t>
  </si>
  <si>
    <t>Б2.О.03</t>
  </si>
  <si>
    <t>Производственная технологическая (проектно-технологическая) (по получению педагогических умений) практика</t>
  </si>
  <si>
    <t>Б2.О.04</t>
  </si>
  <si>
    <t>Производственная  педагогическая практика</t>
  </si>
  <si>
    <t>Б2.О.05</t>
  </si>
  <si>
    <t>Производственная педагогическая (летняя вожатская) практика</t>
  </si>
  <si>
    <t>Б2.О.06</t>
  </si>
  <si>
    <t xml:space="preserve">Производственная проектно-технологическая (методическая) практика </t>
  </si>
  <si>
    <t>Производственная (преддипломная)  практика</t>
  </si>
  <si>
    <t>Б2.О.07</t>
  </si>
  <si>
    <t>Научно-исследовательская практика</t>
  </si>
  <si>
    <t>Б2.В.01</t>
  </si>
  <si>
    <t>Учебная технологическая (проектно-технологическая) практика  (документационное обеспечение  профессиональной деятельности педагога начальных классов)</t>
  </si>
  <si>
    <t>Б2.В.02</t>
  </si>
  <si>
    <t>Учебная технологическая (проектно-технологическая) (Практикум по методикам оценки сформированности универсальных учебных действий обучающихся) практика</t>
  </si>
  <si>
    <t>Б2.В.03</t>
  </si>
  <si>
    <t xml:space="preserve"> Производственная технологическая (проектно-технологическая) практика (Мониторинг образовательных результатов обучающихся с особыми образовательными потребностями)</t>
  </si>
  <si>
    <t>Б2.В.04</t>
  </si>
  <si>
    <t>Производственная технологическая (проектно-технологическая) практика (Оценка инклюзивного процесса в образовательной организации)</t>
  </si>
  <si>
    <t>ФТД. Факультативные дисциплины (модули)</t>
  </si>
  <si>
    <t>ФТД.В.ДЭ.01.01</t>
  </si>
  <si>
    <t>Этика профессиональной деятельности педагога</t>
  </si>
  <si>
    <t>ФТД.В.ДЭ.01.02</t>
  </si>
  <si>
    <t xml:space="preserve">Правовые основы профилактики экстремизма и зависимых форм поведения в молодежной среде </t>
  </si>
  <si>
    <t>Блок 3. Государственная итоговая аттестация</t>
  </si>
  <si>
    <t>Б3.01</t>
  </si>
  <si>
    <t>Подготовка к сдаче и сдача государственного экзамена</t>
  </si>
  <si>
    <t>Б3.02</t>
  </si>
  <si>
    <t>Количество экзаменов</t>
  </si>
  <si>
    <t>Количество зачетов</t>
  </si>
  <si>
    <t>Количество курсовых работ</t>
  </si>
  <si>
    <t>Проректор</t>
  </si>
  <si>
    <t>_______________________</t>
  </si>
  <si>
    <t xml:space="preserve">       Д.В. Адамов</t>
  </si>
  <si>
    <t>Декан педагогического факультета</t>
  </si>
  <si>
    <t xml:space="preserve">_______________________   О.А. Березина </t>
  </si>
  <si>
    <t>Заведующий кафедрой педагогики и начального образования</t>
  </si>
  <si>
    <t>_____________________     И.Б. Тимофеева</t>
  </si>
  <si>
    <t>КАЛЕНДАРНЫЙ УЧЕБНЫЙ ГРАФИК НА 2023-2024 УЧЕБНЫЙ ГОД</t>
  </si>
  <si>
    <r>
      <rPr>
        <b/>
        <sz val="10"/>
        <color rgb="FF000000"/>
        <rFont val="Times New Roman"/>
        <family val="1"/>
        <charset val="204"/>
      </rPr>
      <t>Образовательные программы</t>
    </r>
    <r>
      <rPr>
        <sz val="10"/>
        <color rgb="FF000000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БАКАЛАВРИАТА</t>
    </r>
  </si>
  <si>
    <t>ЗАОЧНАЯ форма обучения</t>
  </si>
  <si>
    <t>Мес</t>
  </si>
  <si>
    <t>29-5</t>
  </si>
  <si>
    <t>27-2</t>
  </si>
  <si>
    <t>29-4</t>
  </si>
  <si>
    <t>26-1</t>
  </si>
  <si>
    <t>23-29</t>
  </si>
  <si>
    <t>26-2</t>
  </si>
  <si>
    <t>31-6</t>
  </si>
  <si>
    <t>28-4</t>
  </si>
  <si>
    <t>Даты</t>
  </si>
  <si>
    <t>1-7</t>
  </si>
  <si>
    <t>8-14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</si>
  <si>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</si>
  <si>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</si>
  <si>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</si>
  <si>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</si>
  <si>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</si>
  <si>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</si>
  <si>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</si>
  <si>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</si>
  <si>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</si>
  <si>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5-11</t>
  </si>
  <si>
    <t>12-18</t>
  </si>
  <si>
    <t>19-25</t>
  </si>
  <si>
    <t>2-8</t>
  </si>
  <si>
    <t>9-15</t>
  </si>
  <si>
    <t>16-22</t>
  </si>
  <si>
    <t>7-13</t>
  </si>
  <si>
    <t>14-20</t>
  </si>
  <si>
    <t>21-27</t>
  </si>
  <si>
    <t>23-31</t>
  </si>
  <si>
    <t xml:space="preserve"> =</t>
  </si>
  <si>
    <t>ГИА</t>
  </si>
  <si>
    <t>ОБОЗНАЧЕНИЯ:</t>
  </si>
  <si>
    <t xml:space="preserve"> </t>
  </si>
  <si>
    <t xml:space="preserve"> - учебно-экзаменационная сессия, </t>
  </si>
  <si>
    <t xml:space="preserve">  - межсессионный период, ГИА - государственная итоговая аттестация, К - каникулы, * - нерабочие праздничные дни (не включая воскресенья)</t>
  </si>
  <si>
    <t xml:space="preserve"> - неделя/ день отсутствует</t>
  </si>
  <si>
    <t>График учебно-экзаменационных сессий</t>
  </si>
  <si>
    <t>установ. сессия I с.</t>
  </si>
  <si>
    <t>экзаменац. сессия I с.</t>
  </si>
  <si>
    <t>установ. сессия II с.</t>
  </si>
  <si>
    <t>экзаменац. сессия II с.</t>
  </si>
  <si>
    <t>установ. сессия III с.</t>
  </si>
  <si>
    <t>экзаменац. сессия III с.</t>
  </si>
  <si>
    <t>установ. сессия IV с.</t>
  </si>
  <si>
    <t>экзаменац. сессия IV с.</t>
  </si>
  <si>
    <t>Продолжительность (дни)</t>
  </si>
  <si>
    <t>Дата начала/ Номер недели</t>
  </si>
  <si>
    <t>Дата окончания/ Номер недели</t>
  </si>
  <si>
    <t>установ. сессия V с.</t>
  </si>
  <si>
    <t>экзаменац. сессия V с.</t>
  </si>
  <si>
    <t>установ. сессия VI с.</t>
  </si>
  <si>
    <t>экзаменац. сессия VI с.</t>
  </si>
  <si>
    <t>установ. сессия VII с.</t>
  </si>
  <si>
    <t>экзаменац. сессия VII с.</t>
  </si>
  <si>
    <t>установ. сессия VIII с.</t>
  </si>
  <si>
    <t>экзаменац. сессия VIII с.</t>
  </si>
  <si>
    <t>установ. сессия IХ с.</t>
  </si>
  <si>
    <t>экзаменац. сессия IХ с.</t>
  </si>
  <si>
    <t>Год начала подготовки (по учебному плану)  2022</t>
  </si>
  <si>
    <r>
      <t xml:space="preserve">Образовательный стандарт (ФГОС)           № </t>
    </r>
    <r>
      <rPr>
        <u/>
        <sz val="12"/>
        <color rgb="FF000000"/>
        <rFont val="Times New Roman"/>
        <family val="1"/>
        <charset val="204"/>
      </rPr>
      <t xml:space="preserve">121 </t>
    </r>
    <r>
      <rPr>
        <sz val="12"/>
        <color rgb="FF000000"/>
        <rFont val="Times New Roman"/>
        <family val="1"/>
        <charset val="204"/>
      </rPr>
      <t xml:space="preserve">от </t>
    </r>
    <r>
      <rPr>
        <u/>
        <sz val="12"/>
        <color rgb="FF000000"/>
        <rFont val="Times New Roman"/>
        <family val="1"/>
        <charset val="204"/>
      </rPr>
      <t>22.02.2018</t>
    </r>
    <r>
      <rPr>
        <sz val="12"/>
        <color rgb="FF000000"/>
        <rFont val="Times New Roman"/>
        <family val="1"/>
        <charset val="204"/>
      </rPr>
      <t xml:space="preserve">        </t>
    </r>
  </si>
  <si>
    <t>https://fgos.ru/fgos/fgos-44-03-01-pedagogicheskoe-obrazovanie-121/</t>
  </si>
  <si>
    <t>История (всеобщая история)</t>
  </si>
  <si>
    <t>Основы охраны труда</t>
  </si>
  <si>
    <t>Введение в специальность</t>
  </si>
  <si>
    <t>Возрастная психология</t>
  </si>
  <si>
    <t>Введение в  искуствовведение с методикой преподавания музыки</t>
  </si>
  <si>
    <t>3,5,7</t>
  </si>
  <si>
    <t>гиму</t>
  </si>
  <si>
    <t>заочная</t>
  </si>
  <si>
    <r>
      <t xml:space="preserve">Физическая культура </t>
    </r>
    <r>
      <rPr>
        <b/>
        <i/>
        <sz val="10"/>
        <rFont val="Times New Roman"/>
        <family val="1"/>
        <charset val="204"/>
      </rPr>
      <t>Элективные дисциплины по физической культуре и спорту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</si>
</sst>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4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9"/>
      <color rgb="FF2A2A2A"/>
      <name val="Times New Roman"/>
      <family val="1"/>
      <charset val="204"/>
    </font>
    <font>
      <b/>
      <sz val="19"/>
      <color rgb="FF2B2B2B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u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48">
    <xf numFmtId="0" fontId="0" fillId="0" borderId="0" xfId="0"/>
    <xf numFmtId="0" fontId="1" fillId="0" borderId="0" xfId="1" applyAlignment="1" applyProtection="1">
      <alignment horizontal="left" vertical="top"/>
    </xf>
    <xf numFmtId="0" fontId="3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1" fillId="0" borderId="0" xfId="1" applyAlignment="1" applyProtection="1">
      <alignment horizontal="center" vertical="top"/>
    </xf>
    <xf numFmtId="0" fontId="3" fillId="0" borderId="0" xfId="1" applyFont="1" applyAlignment="1" applyProtection="1">
      <alignment vertical="top"/>
    </xf>
    <xf numFmtId="0" fontId="4" fillId="0" borderId="0" xfId="1" applyFont="1" applyAlignment="1" applyProtection="1">
      <alignment vertical="top"/>
    </xf>
    <xf numFmtId="0" fontId="4" fillId="0" borderId="0" xfId="1" applyFont="1" applyAlignment="1" applyProtection="1">
      <alignment vertical="top" wrapText="1"/>
    </xf>
    <xf numFmtId="0" fontId="1" fillId="0" borderId="0" xfId="1" applyAlignment="1" applyProtection="1">
      <alignment vertical="top" wrapText="1"/>
    </xf>
    <xf numFmtId="0" fontId="4" fillId="0" borderId="0" xfId="1" applyFont="1" applyAlignment="1" applyProtection="1">
      <alignment vertical="center"/>
    </xf>
    <xf numFmtId="0" fontId="1" fillId="0" borderId="0" xfId="1" applyAlignment="1" applyProtection="1">
      <alignment vertical="center" wrapText="1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left"/>
    </xf>
    <xf numFmtId="0" fontId="3" fillId="0" borderId="0" xfId="1" applyFont="1" applyAlignment="1" applyProtection="1">
      <alignment vertical="center" wrapText="1"/>
    </xf>
    <xf numFmtId="0" fontId="1" fillId="0" borderId="0" xfId="1" applyAlignment="1" applyProtection="1">
      <alignment vertical="top"/>
    </xf>
    <xf numFmtId="0" fontId="3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left" vertical="center" wrapText="1"/>
    </xf>
    <xf numFmtId="0" fontId="4" fillId="0" borderId="0" xfId="1" applyFont="1" applyAlignment="1" applyProtection="1">
      <alignment horizontal="left" vertical="center" wrapText="1"/>
    </xf>
    <xf numFmtId="0" fontId="1" fillId="0" borderId="0" xfId="1" applyAlignment="1" applyProtection="1">
      <alignment horizontal="center" vertical="center"/>
    </xf>
    <xf numFmtId="0" fontId="1" fillId="0" borderId="0" xfId="1" applyAlignment="1" applyProtection="1">
      <alignment horizontal="center" vertical="center" wrapText="1"/>
    </xf>
    <xf numFmtId="0" fontId="9" fillId="0" borderId="0" xfId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right" vertical="top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horizontal="left" vertical="top"/>
    </xf>
    <xf numFmtId="0" fontId="4" fillId="0" borderId="0" xfId="1" applyFont="1" applyAlignment="1" applyProtection="1">
      <alignment vertical="center" wrapText="1"/>
    </xf>
    <xf numFmtId="0" fontId="11" fillId="0" borderId="0" xfId="1" applyFont="1" applyAlignment="1" applyProtection="1">
      <alignment vertical="top" wrapText="1"/>
    </xf>
    <xf numFmtId="0" fontId="12" fillId="0" borderId="0" xfId="1" applyFont="1" applyAlignment="1" applyProtection="1">
      <alignment vertical="top" wrapText="1"/>
    </xf>
    <xf numFmtId="0" fontId="12" fillId="0" borderId="0" xfId="1" applyFont="1" applyAlignment="1" applyProtection="1">
      <alignment horizontal="left" vertical="top" wrapText="1"/>
    </xf>
    <xf numFmtId="0" fontId="11" fillId="0" borderId="0" xfId="1" applyFont="1" applyAlignment="1" applyProtection="1">
      <alignment horizontal="left" vertical="top" wrapText="1"/>
    </xf>
    <xf numFmtId="0" fontId="4" fillId="0" borderId="0" xfId="1" applyFont="1" applyAlignment="1" applyProtection="1">
      <alignment horizontal="left" vertical="top" wrapText="1"/>
    </xf>
    <xf numFmtId="0" fontId="12" fillId="0" borderId="0" xfId="1" applyFont="1" applyAlignment="1" applyProtection="1">
      <alignment horizontal="left" vertical="top" wrapText="1" indent="15"/>
    </xf>
    <xf numFmtId="0" fontId="1" fillId="0" borderId="0" xfId="1" applyAlignment="1" applyProtection="1">
      <alignment horizontal="left" vertical="top" wrapText="1"/>
    </xf>
    <xf numFmtId="0" fontId="3" fillId="0" borderId="0" xfId="1" applyFont="1" applyAlignment="1" applyProtection="1">
      <alignment vertical="top" wrapText="1"/>
    </xf>
    <xf numFmtId="0" fontId="3" fillId="0" borderId="0" xfId="1" applyFont="1" applyAlignment="1" applyProtection="1">
      <alignment horizontal="left" vertical="top" wrapText="1"/>
    </xf>
    <xf numFmtId="0" fontId="2" fillId="0" borderId="0" xfId="1" applyFont="1" applyAlignment="1" applyProtection="1">
      <alignment horizontal="left" vertical="top" wrapText="1"/>
    </xf>
    <xf numFmtId="0" fontId="13" fillId="0" borderId="0" xfId="1" applyFont="1" applyAlignment="1" applyProtection="1"/>
    <xf numFmtId="0" fontId="1" fillId="0" borderId="0" xfId="1" applyAlignment="1" applyProtection="1">
      <alignment horizontal="left" vertical="top" wrapText="1" indent="15"/>
    </xf>
    <xf numFmtId="0" fontId="13" fillId="0" borderId="0" xfId="1" applyFont="1" applyAlignment="1" applyProtection="1">
      <alignment horizontal="left" vertical="top"/>
    </xf>
    <xf numFmtId="0" fontId="0" fillId="0" borderId="0" xfId="0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/>
    <xf numFmtId="0" fontId="3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top"/>
    </xf>
    <xf numFmtId="49" fontId="18" fillId="2" borderId="0" xfId="0" applyNumberFormat="1" applyFont="1" applyFill="1" applyAlignment="1" applyProtection="1">
      <alignment horizontal="left" vertical="center" shrinkToFit="1"/>
      <protection locked="0"/>
    </xf>
    <xf numFmtId="49" fontId="9" fillId="2" borderId="0" xfId="0" applyNumberFormat="1" applyFont="1" applyFill="1" applyAlignment="1" applyProtection="1">
      <alignment horizontal="center" vertical="center" shrinkToFi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2" borderId="0" xfId="0" applyNumberFormat="1" applyFont="1" applyFill="1" applyAlignment="1" applyProtection="1">
      <alignment horizontal="center" vertical="center" wrapText="1" shrinkToFit="1"/>
      <protection locked="0"/>
    </xf>
    <xf numFmtId="49" fontId="9" fillId="2" borderId="2" xfId="0" applyNumberFormat="1" applyFont="1" applyFill="1" applyBorder="1" applyAlignment="1" applyProtection="1">
      <alignment vertical="center" wrapText="1" shrinkToFit="1"/>
      <protection locked="0"/>
    </xf>
    <xf numFmtId="49" fontId="9" fillId="2" borderId="3" xfId="0" applyNumberFormat="1" applyFont="1" applyFill="1" applyBorder="1" applyAlignment="1" applyProtection="1">
      <alignment vertical="center" wrapText="1" shrinkToFit="1"/>
      <protection locked="0"/>
    </xf>
    <xf numFmtId="49" fontId="9" fillId="2" borderId="4" xfId="0" applyNumberFormat="1" applyFont="1" applyFill="1" applyBorder="1" applyAlignment="1" applyProtection="1">
      <alignment vertical="center" wrapText="1" shrinkToFit="1"/>
      <protection locked="0"/>
    </xf>
    <xf numFmtId="49" fontId="20" fillId="2" borderId="0" xfId="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1" applyAlignment="1" applyProtection="1">
      <alignment horizontal="center"/>
    </xf>
    <xf numFmtId="0" fontId="1" fillId="2" borderId="0" xfId="1" applyFill="1" applyAlignment="1" applyProtection="1">
      <alignment horizontal="center"/>
    </xf>
    <xf numFmtId="0" fontId="3" fillId="0" borderId="1" xfId="1" applyFont="1" applyBorder="1" applyAlignment="1" applyProtection="1"/>
    <xf numFmtId="0" fontId="1" fillId="0" borderId="1" xfId="1" applyFont="1" applyBorder="1" applyAlignment="1" applyProtection="1">
      <alignment horizontal="center" vertical="center" textRotation="90"/>
    </xf>
    <xf numFmtId="49" fontId="1" fillId="0" borderId="1" xfId="1" applyNumberFormat="1" applyFont="1" applyBorder="1" applyAlignment="1" applyProtection="1">
      <alignment horizontal="right" textRotation="90"/>
    </xf>
    <xf numFmtId="0" fontId="3" fillId="0" borderId="1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vertical="center"/>
    </xf>
    <xf numFmtId="0" fontId="1" fillId="3" borderId="1" xfId="1" applyFill="1" applyBorder="1" applyAlignment="1" applyProtection="1">
      <alignment vertical="center"/>
    </xf>
    <xf numFmtId="0" fontId="1" fillId="0" borderId="1" xfId="1" applyBorder="1" applyAlignment="1" applyProtection="1">
      <alignment horizontal="center" vertical="center"/>
    </xf>
    <xf numFmtId="0" fontId="1" fillId="2" borderId="1" xfId="1" applyFill="1" applyBorder="1" applyAlignment="1" applyProtection="1">
      <alignment horizontal="center" vertical="center"/>
    </xf>
    <xf numFmtId="0" fontId="1" fillId="2" borderId="1" xfId="1" applyFill="1" applyBorder="1" applyAlignment="1" applyProtection="1">
      <alignment vertical="center"/>
    </xf>
    <xf numFmtId="0" fontId="1" fillId="3" borderId="1" xfId="1" applyFont="1" applyFill="1" applyBorder="1" applyAlignment="1" applyProtection="1">
      <alignment horizontal="center" vertical="center"/>
    </xf>
    <xf numFmtId="0" fontId="1" fillId="0" borderId="12" xfId="1" applyBorder="1" applyAlignment="1" applyProtection="1">
      <alignment horizontal="center" vertical="center"/>
    </xf>
    <xf numFmtId="0" fontId="1" fillId="2" borderId="12" xfId="1" applyFont="1" applyFill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0" fontId="25" fillId="0" borderId="1" xfId="1" applyFont="1" applyBorder="1" applyAlignment="1" applyProtection="1">
      <alignment vertical="center"/>
    </xf>
    <xf numFmtId="0" fontId="25" fillId="3" borderId="1" xfId="1" applyFont="1" applyFill="1" applyBorder="1" applyAlignment="1" applyProtection="1">
      <alignment vertical="center"/>
    </xf>
    <xf numFmtId="0" fontId="25" fillId="0" borderId="5" xfId="1" applyFont="1" applyBorder="1" applyAlignment="1" applyProtection="1">
      <alignment horizontal="center" vertical="center"/>
    </xf>
    <xf numFmtId="0" fontId="25" fillId="0" borderId="1" xfId="1" applyFont="1" applyBorder="1" applyAlignment="1" applyProtection="1">
      <alignment horizontal="center" vertical="center"/>
    </xf>
    <xf numFmtId="0" fontId="1" fillId="3" borderId="5" xfId="1" applyFill="1" applyBorder="1" applyAlignment="1" applyProtection="1">
      <alignment vertical="center"/>
    </xf>
    <xf numFmtId="0" fontId="1" fillId="3" borderId="5" xfId="1" applyFill="1" applyBorder="1" applyAlignment="1" applyProtection="1">
      <alignment horizontal="center" vertical="center"/>
    </xf>
    <xf numFmtId="0" fontId="1" fillId="0" borderId="5" xfId="1" applyBorder="1" applyAlignment="1" applyProtection="1">
      <alignment vertical="center"/>
    </xf>
    <xf numFmtId="0" fontId="1" fillId="0" borderId="5" xfId="1" applyFont="1" applyBorder="1" applyAlignment="1" applyProtection="1">
      <alignment horizontal="center" vertical="center"/>
    </xf>
    <xf numFmtId="0" fontId="1" fillId="2" borderId="5" xfId="1" applyFill="1" applyBorder="1" applyAlignment="1" applyProtection="1">
      <alignment horizontal="center" vertical="center"/>
    </xf>
    <xf numFmtId="0" fontId="25" fillId="3" borderId="5" xfId="1" applyFont="1" applyFill="1" applyBorder="1" applyAlignment="1" applyProtection="1">
      <alignment vertical="center"/>
    </xf>
    <xf numFmtId="0" fontId="25" fillId="0" borderId="5" xfId="1" applyFont="1" applyBorder="1" applyAlignment="1" applyProtection="1">
      <alignment vertical="center"/>
    </xf>
    <xf numFmtId="0" fontId="1" fillId="0" borderId="1" xfId="1" applyBorder="1" applyAlignment="1" applyProtection="1">
      <alignment vertical="top"/>
    </xf>
    <xf numFmtId="0" fontId="1" fillId="3" borderId="1" xfId="1" applyFill="1" applyBorder="1" applyAlignment="1" applyProtection="1">
      <alignment vertical="top"/>
    </xf>
    <xf numFmtId="0" fontId="1" fillId="0" borderId="1" xfId="1" applyBorder="1" applyAlignment="1" applyProtection="1">
      <alignment horizontal="left" vertical="top"/>
    </xf>
    <xf numFmtId="0" fontId="1" fillId="0" borderId="12" xfId="1" applyBorder="1" applyAlignment="1" applyProtection="1">
      <alignment horizontal="center" vertical="top"/>
    </xf>
    <xf numFmtId="0" fontId="9" fillId="0" borderId="1" xfId="1" applyFont="1" applyBorder="1" applyAlignment="1" applyProtection="1">
      <alignment vertical="top"/>
    </xf>
    <xf numFmtId="0" fontId="1" fillId="0" borderId="1" xfId="1" applyFont="1" applyBorder="1" applyAlignment="1" applyProtection="1">
      <alignment horizontal="center" vertical="top"/>
    </xf>
    <xf numFmtId="0" fontId="9" fillId="0" borderId="1" xfId="1" applyFont="1" applyBorder="1" applyAlignment="1" applyProtection="1">
      <alignment horizontal="left" vertical="top"/>
    </xf>
    <xf numFmtId="0" fontId="1" fillId="3" borderId="10" xfId="1" applyFill="1" applyBorder="1" applyAlignment="1" applyProtection="1">
      <alignment vertical="top"/>
    </xf>
    <xf numFmtId="0" fontId="1" fillId="0" borderId="10" xfId="1" applyBorder="1" applyAlignment="1" applyProtection="1">
      <alignment vertical="top"/>
    </xf>
    <xf numFmtId="0" fontId="23" fillId="0" borderId="0" xfId="1" applyFont="1" applyAlignment="1" applyProtection="1">
      <alignment horizontal="center" vertical="center"/>
    </xf>
    <xf numFmtId="0" fontId="19" fillId="0" borderId="0" xfId="1" applyFont="1" applyAlignment="1" applyProtection="1">
      <alignment horizontal="center" vertical="top"/>
    </xf>
    <xf numFmtId="0" fontId="19" fillId="0" borderId="0" xfId="1" applyFont="1" applyAlignment="1" applyProtection="1">
      <alignment horizontal="left" vertical="top"/>
    </xf>
    <xf numFmtId="0" fontId="19" fillId="0" borderId="0" xfId="1" applyFont="1" applyAlignment="1" applyProtection="1">
      <alignment horizontal="center" vertical="center"/>
    </xf>
    <xf numFmtId="0" fontId="19" fillId="2" borderId="0" xfId="1" applyFont="1" applyFill="1" applyAlignment="1" applyProtection="1">
      <alignment horizontal="center" vertical="center"/>
    </xf>
    <xf numFmtId="0" fontId="19" fillId="2" borderId="0" xfId="1" applyFont="1" applyFill="1" applyAlignment="1" applyProtection="1">
      <alignment horizontal="center" vertical="top"/>
    </xf>
    <xf numFmtId="0" fontId="19" fillId="0" borderId="0" xfId="1" applyFont="1" applyAlignment="1" applyProtection="1">
      <alignment vertical="top"/>
    </xf>
    <xf numFmtId="0" fontId="3" fillId="0" borderId="0" xfId="1" applyFont="1" applyAlignment="1" applyProtection="1">
      <alignment horizontal="center" vertical="center"/>
    </xf>
    <xf numFmtId="0" fontId="1" fillId="2" borderId="0" xfId="1" applyFill="1" applyAlignment="1" applyProtection="1">
      <alignment horizontal="center" vertical="top"/>
    </xf>
    <xf numFmtId="0" fontId="1" fillId="3" borderId="1" xfId="1" applyFont="1" applyFill="1" applyBorder="1" applyAlignment="1" applyProtection="1">
      <alignment horizontal="left" vertical="top"/>
    </xf>
    <xf numFmtId="0" fontId="1" fillId="2" borderId="0" xfId="1" applyFill="1" applyAlignment="1" applyProtection="1">
      <alignment horizontal="center" vertical="center"/>
    </xf>
    <xf numFmtId="0" fontId="19" fillId="0" borderId="1" xfId="1" applyFont="1" applyBorder="1" applyAlignment="1" applyProtection="1">
      <alignment horizontal="center" vertical="top"/>
    </xf>
    <xf numFmtId="0" fontId="3" fillId="0" borderId="0" xfId="1" applyFont="1" applyAlignment="1" applyProtection="1">
      <alignment horizontal="left" vertical="top"/>
    </xf>
    <xf numFmtId="0" fontId="1" fillId="2" borderId="0" xfId="1" applyFill="1" applyAlignment="1" applyProtection="1">
      <alignment horizontal="left" vertical="top"/>
    </xf>
    <xf numFmtId="0" fontId="19" fillId="2" borderId="22" xfId="1" applyFont="1" applyFill="1" applyBorder="1" applyAlignment="1" applyProtection="1">
      <alignment horizontal="center" vertical="top"/>
    </xf>
    <xf numFmtId="0" fontId="1" fillId="0" borderId="22" xfId="1" applyBorder="1" applyAlignment="1" applyProtection="1">
      <alignment horizontal="center" vertical="top"/>
    </xf>
    <xf numFmtId="0" fontId="19" fillId="2" borderId="25" xfId="1" applyFont="1" applyFill="1" applyBorder="1" applyAlignment="1" applyProtection="1">
      <alignment horizontal="center" vertical="top"/>
    </xf>
    <xf numFmtId="0" fontId="1" fillId="0" borderId="25" xfId="1" applyBorder="1" applyAlignment="1" applyProtection="1">
      <alignment horizontal="center" vertical="top"/>
    </xf>
    <xf numFmtId="0" fontId="1" fillId="0" borderId="22" xfId="1" applyBorder="1" applyAlignment="1" applyProtection="1">
      <alignment horizontal="left" vertical="top"/>
    </xf>
    <xf numFmtId="0" fontId="1" fillId="0" borderId="25" xfId="1" applyBorder="1" applyAlignment="1" applyProtection="1">
      <alignment horizontal="left" vertical="top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6" xfId="0" applyFont="1" applyFill="1" applyBorder="1" applyAlignment="1" applyProtection="1">
      <alignment horizontal="left" vertical="center" textRotation="90" wrapText="1"/>
    </xf>
    <xf numFmtId="0" fontId="21" fillId="0" borderId="7" xfId="0" applyFont="1" applyFill="1" applyBorder="1" applyAlignment="1" applyProtection="1">
      <alignment horizontal="center" vertical="center" textRotation="90" wrapText="1"/>
    </xf>
    <xf numFmtId="0" fontId="21" fillId="0" borderId="7" xfId="0" applyFont="1" applyFill="1" applyBorder="1" applyAlignment="1" applyProtection="1">
      <alignment horizontal="left" vertical="center" textRotation="90" wrapText="1"/>
    </xf>
    <xf numFmtId="0" fontId="21" fillId="0" borderId="8" xfId="0" applyFont="1" applyFill="1" applyBorder="1" applyAlignment="1" applyProtection="1">
      <alignment horizontal="center" vertical="center" wrapText="1"/>
    </xf>
    <xf numFmtId="0" fontId="21" fillId="0" borderId="6" xfId="0" applyFont="1" applyFill="1" applyBorder="1" applyAlignment="1" applyProtection="1">
      <alignment horizontal="center" vertical="center" textRotation="90" wrapText="1"/>
    </xf>
    <xf numFmtId="0" fontId="21" fillId="0" borderId="8" xfId="0" applyFont="1" applyFill="1" applyBorder="1" applyAlignment="1" applyProtection="1">
      <alignment horizontal="center" vertical="center" textRotation="90" wrapText="1"/>
    </xf>
    <xf numFmtId="0" fontId="21" fillId="0" borderId="9" xfId="0" applyFont="1" applyFill="1" applyBorder="1" applyAlignment="1" applyProtection="1">
      <alignment horizontal="center" vertical="center" wrapText="1"/>
    </xf>
    <xf numFmtId="1" fontId="21" fillId="0" borderId="1" xfId="0" applyNumberFormat="1" applyFont="1" applyFill="1" applyBorder="1" applyAlignment="1" applyProtection="1">
      <alignment horizontal="center" vertical="center"/>
    </xf>
    <xf numFmtId="164" fontId="21" fillId="0" borderId="9" xfId="0" applyNumberFormat="1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top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top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 applyProtection="1">
      <alignment wrapText="1"/>
    </xf>
    <xf numFmtId="0" fontId="12" fillId="0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wrapText="1"/>
    </xf>
    <xf numFmtId="0" fontId="12" fillId="0" borderId="1" xfId="0" applyFont="1" applyFill="1" applyBorder="1" applyAlignment="1" applyProtection="1"/>
    <xf numFmtId="0" fontId="22" fillId="0" borderId="10" xfId="0" applyFont="1" applyFill="1" applyBorder="1" applyAlignment="1" applyProtection="1">
      <alignment horizontal="center" wrapText="1"/>
    </xf>
    <xf numFmtId="0" fontId="21" fillId="0" borderId="1" xfId="0" applyFont="1" applyFill="1" applyBorder="1" applyAlignment="1" applyProtection="1">
      <alignment horizontal="center" wrapText="1"/>
    </xf>
    <xf numFmtId="0" fontId="21" fillId="0" borderId="5" xfId="0" applyFont="1" applyFill="1" applyBorder="1" applyAlignment="1" applyProtection="1">
      <alignment horizontal="left" vertical="top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left" vertical="top" wrapText="1"/>
    </xf>
    <xf numFmtId="0" fontId="21" fillId="0" borderId="4" xfId="0" applyFont="1" applyFill="1" applyBorder="1" applyAlignment="1" applyProtection="1">
      <alignment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1" xfId="0" applyFont="1" applyFill="1" applyBorder="1" applyAlignment="1" applyProtection="1">
      <alignment horizontal="center" vertical="center" textRotation="90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0" borderId="5" xfId="0" applyFont="1" applyFill="1" applyBorder="1" applyAlignment="1" applyProtection="1">
      <alignment horizontal="center" vertical="center" textRotation="90" wrapText="1"/>
    </xf>
    <xf numFmtId="0" fontId="21" fillId="0" borderId="5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left" vertical="center" wrapText="1"/>
    </xf>
    <xf numFmtId="0" fontId="21" fillId="0" borderId="1" xfId="0" applyFont="1" applyFill="1" applyBorder="1" applyAlignment="1" applyProtection="1">
      <alignment horizontal="left" vertical="top" wrapText="1"/>
    </xf>
    <xf numFmtId="0" fontId="21" fillId="0" borderId="1" xfId="0" applyFont="1" applyFill="1" applyBorder="1" applyAlignment="1" applyProtection="1">
      <alignment horizontal="center" vertical="top" wrapText="1"/>
    </xf>
    <xf numFmtId="0" fontId="4" fillId="0" borderId="0" xfId="1" applyFont="1" applyBorder="1" applyAlignment="1" applyProtection="1">
      <alignment horizontal="center" vertical="top"/>
    </xf>
    <xf numFmtId="0" fontId="4" fillId="0" borderId="0" xfId="1" applyFont="1" applyBorder="1" applyAlignment="1" applyProtection="1">
      <alignment horizontal="left" vertical="top"/>
    </xf>
    <xf numFmtId="0" fontId="4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 vertical="center"/>
    </xf>
    <xf numFmtId="0" fontId="1" fillId="0" borderId="0" xfId="1" applyBorder="1" applyAlignment="1" applyProtection="1">
      <alignment horizontal="center" vertical="top"/>
    </xf>
    <xf numFmtId="0" fontId="4" fillId="0" borderId="1" xfId="1" applyFont="1" applyBorder="1" applyAlignment="1" applyProtection="1">
      <alignment horizontal="left" vertical="top" wrapText="1"/>
    </xf>
    <xf numFmtId="0" fontId="12" fillId="0" borderId="0" xfId="1" applyFont="1" applyBorder="1" applyAlignment="1" applyProtection="1">
      <alignment horizontal="left" vertical="top" wrapText="1" indent="15"/>
    </xf>
    <xf numFmtId="0" fontId="2" fillId="0" borderId="0" xfId="1" applyFont="1" applyBorder="1" applyAlignment="1" applyProtection="1">
      <alignment horizontal="left" vertical="top" wrapText="1"/>
    </xf>
    <xf numFmtId="0" fontId="11" fillId="0" borderId="1" xfId="1" applyFont="1" applyBorder="1" applyAlignment="1" applyProtection="1">
      <alignment horizontal="left" vertical="top" wrapText="1"/>
    </xf>
    <xf numFmtId="0" fontId="8" fillId="0" borderId="0" xfId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left" vertical="top" wrapText="1"/>
    </xf>
    <xf numFmtId="0" fontId="4" fillId="0" borderId="0" xfId="1" applyFont="1" applyBorder="1" applyAlignment="1" applyProtection="1">
      <alignment horizontal="left" vertical="top" wrapText="1"/>
    </xf>
    <xf numFmtId="0" fontId="4" fillId="0" borderId="0" xfId="1" applyFont="1" applyBorder="1" applyAlignment="1" applyProtection="1">
      <alignment horizontal="right" vertical="top" wrapText="1"/>
    </xf>
    <xf numFmtId="0" fontId="6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top"/>
    </xf>
    <xf numFmtId="49" fontId="9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9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0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center" vertical="top"/>
    </xf>
    <xf numFmtId="0" fontId="1" fillId="4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  <xf numFmtId="0" fontId="0" fillId="3" borderId="1" xfId="0" applyFill="1" applyBorder="1" applyAlignment="1" applyProtection="1">
      <alignment horizontal="center" vertical="top"/>
    </xf>
    <xf numFmtId="49" fontId="1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9" fontId="17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 applyProtection="1">
      <alignment horizontal="center" vertical="center" shrinkToFit="1"/>
      <protection locked="0"/>
    </xf>
    <xf numFmtId="49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9" fillId="4" borderId="1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" xfId="0" applyNumberFormat="1" applyFont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top" wrapText="1"/>
    </xf>
    <xf numFmtId="0" fontId="21" fillId="0" borderId="3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left" vertical="center" wrapText="1"/>
    </xf>
    <xf numFmtId="0" fontId="21" fillId="0" borderId="1" xfId="0" applyFont="1" applyFill="1" applyBorder="1" applyAlignment="1" applyProtection="1">
      <alignment horizontal="left" vertical="top" wrapText="1"/>
    </xf>
    <xf numFmtId="0" fontId="21" fillId="0" borderId="1" xfId="0" applyFont="1" applyFill="1" applyBorder="1" applyAlignment="1" applyProtection="1">
      <alignment horizontal="center" vertical="center" textRotation="90" wrapText="1"/>
    </xf>
    <xf numFmtId="0" fontId="21" fillId="0" borderId="5" xfId="0" applyFont="1" applyFill="1" applyBorder="1" applyAlignment="1" applyProtection="1">
      <alignment horizontal="center" vertical="center" textRotation="90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21" fillId="0" borderId="5" xfId="0" applyFont="1" applyFill="1" applyBorder="1" applyAlignment="1" applyProtection="1">
      <alignment horizontal="center" vertical="center" wrapText="1"/>
    </xf>
    <xf numFmtId="0" fontId="19" fillId="0" borderId="20" xfId="1" applyFont="1" applyBorder="1" applyAlignment="1" applyProtection="1">
      <alignment horizontal="center" vertical="top"/>
    </xf>
    <xf numFmtId="14" fontId="1" fillId="0" borderId="21" xfId="1" applyNumberFormat="1" applyBorder="1" applyAlignment="1" applyProtection="1">
      <alignment horizontal="center" vertical="top"/>
    </xf>
    <xf numFmtId="14" fontId="1" fillId="0" borderId="4" xfId="1" applyNumberFormat="1" applyBorder="1" applyAlignment="1" applyProtection="1">
      <alignment horizontal="center" vertical="top"/>
    </xf>
    <xf numFmtId="0" fontId="9" fillId="0" borderId="23" xfId="1" applyFont="1" applyBorder="1" applyAlignment="1" applyProtection="1">
      <alignment horizontal="center" vertical="top"/>
    </xf>
    <xf numFmtId="14" fontId="1" fillId="0" borderId="24" xfId="1" applyNumberFormat="1" applyBorder="1" applyAlignment="1" applyProtection="1">
      <alignment horizontal="center" vertical="top"/>
    </xf>
    <xf numFmtId="14" fontId="1" fillId="0" borderId="26" xfId="1" applyNumberFormat="1" applyBorder="1" applyAlignment="1" applyProtection="1">
      <alignment horizontal="center" vertical="top"/>
    </xf>
    <xf numFmtId="0" fontId="1" fillId="2" borderId="14" xfId="1" applyFill="1" applyBorder="1" applyAlignment="1" applyProtection="1">
      <alignment horizontal="center" vertical="top"/>
    </xf>
    <xf numFmtId="0" fontId="3" fillId="2" borderId="15" xfId="1" applyFont="1" applyFill="1" applyBorder="1" applyAlignment="1" applyProtection="1">
      <alignment horizontal="center" vertical="top"/>
    </xf>
    <xf numFmtId="0" fontId="9" fillId="0" borderId="16" xfId="1" applyFont="1" applyBorder="1" applyAlignment="1" applyProtection="1">
      <alignment horizontal="center" vertical="top"/>
    </xf>
    <xf numFmtId="0" fontId="3" fillId="0" borderId="17" xfId="1" applyFont="1" applyBorder="1" applyAlignment="1" applyProtection="1">
      <alignment horizontal="center" vertical="top"/>
    </xf>
    <xf numFmtId="0" fontId="1" fillId="0" borderId="18" xfId="1" applyBorder="1" applyAlignment="1" applyProtection="1">
      <alignment horizontal="center" vertical="top"/>
    </xf>
    <xf numFmtId="0" fontId="1" fillId="0" borderId="19" xfId="1" applyBorder="1" applyAlignment="1" applyProtection="1">
      <alignment horizontal="center" vertical="top"/>
    </xf>
    <xf numFmtId="0" fontId="9" fillId="2" borderId="23" xfId="1" applyFont="1" applyFill="1" applyBorder="1" applyAlignment="1" applyProtection="1">
      <alignment horizontal="center" vertical="top"/>
    </xf>
    <xf numFmtId="14" fontId="19" fillId="2" borderId="24" xfId="1" applyNumberFormat="1" applyFont="1" applyFill="1" applyBorder="1" applyAlignment="1" applyProtection="1">
      <alignment horizontal="center" vertical="top"/>
    </xf>
    <xf numFmtId="14" fontId="19" fillId="2" borderId="26" xfId="1" applyNumberFormat="1" applyFont="1" applyFill="1" applyBorder="1" applyAlignment="1" applyProtection="1">
      <alignment horizontal="center" vertical="top"/>
    </xf>
    <xf numFmtId="0" fontId="19" fillId="2" borderId="20" xfId="1" applyFont="1" applyFill="1" applyBorder="1" applyAlignment="1" applyProtection="1">
      <alignment horizontal="center" vertical="top"/>
    </xf>
    <xf numFmtId="14" fontId="19" fillId="2" borderId="21" xfId="1" applyNumberFormat="1" applyFont="1" applyFill="1" applyBorder="1" applyAlignment="1" applyProtection="1">
      <alignment horizontal="center" vertical="top"/>
    </xf>
    <xf numFmtId="14" fontId="19" fillId="2" borderId="4" xfId="1" applyNumberFormat="1" applyFont="1" applyFill="1" applyBorder="1" applyAlignment="1" applyProtection="1">
      <alignment horizontal="center" vertical="top"/>
    </xf>
    <xf numFmtId="0" fontId="19" fillId="2" borderId="18" xfId="1" applyFont="1" applyFill="1" applyBorder="1" applyAlignment="1" applyProtection="1">
      <alignment horizontal="center" vertical="top"/>
    </xf>
    <xf numFmtId="0" fontId="19" fillId="2" borderId="19" xfId="1" applyFont="1" applyFill="1" applyBorder="1" applyAlignment="1" applyProtection="1">
      <alignment horizontal="center" vertical="top"/>
    </xf>
    <xf numFmtId="0" fontId="19" fillId="2" borderId="14" xfId="1" applyFont="1" applyFill="1" applyBorder="1" applyAlignment="1" applyProtection="1">
      <alignment horizontal="center" vertical="top"/>
    </xf>
    <xf numFmtId="0" fontId="23" fillId="2" borderId="15" xfId="1" applyFont="1" applyFill="1" applyBorder="1" applyAlignment="1" applyProtection="1">
      <alignment horizontal="center" vertical="top"/>
    </xf>
    <xf numFmtId="0" fontId="9" fillId="2" borderId="16" xfId="1" applyFont="1" applyFill="1" applyBorder="1" applyAlignment="1" applyProtection="1">
      <alignment horizontal="center" vertical="top"/>
    </xf>
    <xf numFmtId="0" fontId="9" fillId="2" borderId="17" xfId="1" applyFont="1" applyFill="1" applyBorder="1" applyAlignment="1" applyProtection="1">
      <alignment horizontal="center" vertical="top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0" fontId="1" fillId="0" borderId="1" xfId="1" applyBorder="1" applyAlignment="1" applyProtection="1">
      <alignment horizontal="center" vertical="top"/>
    </xf>
    <xf numFmtId="0" fontId="1" fillId="3" borderId="1" xfId="1" applyFill="1" applyBorder="1" applyAlignment="1" applyProtection="1">
      <alignment horizontal="center" vertical="top"/>
    </xf>
    <xf numFmtId="0" fontId="25" fillId="0" borderId="5" xfId="1" applyFont="1" applyBorder="1" applyAlignment="1" applyProtection="1">
      <alignment horizontal="center" vertical="center"/>
    </xf>
    <xf numFmtId="0" fontId="1" fillId="0" borderId="5" xfId="1" applyBorder="1" applyAlignment="1" applyProtection="1">
      <alignment horizontal="center" vertical="center"/>
    </xf>
    <xf numFmtId="0" fontId="24" fillId="0" borderId="5" xfId="1" applyFont="1" applyBorder="1" applyAlignment="1" applyProtection="1">
      <alignment horizontal="center" vertical="center"/>
    </xf>
    <xf numFmtId="0" fontId="24" fillId="0" borderId="1" xfId="1" applyFont="1" applyBorder="1" applyAlignment="1" applyProtection="1">
      <alignment horizontal="center" vertical="center"/>
    </xf>
    <xf numFmtId="0" fontId="1" fillId="3" borderId="1" xfId="1" applyFill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49" fontId="1" fillId="0" borderId="1" xfId="1" applyNumberFormat="1" applyFont="1" applyBorder="1" applyAlignment="1" applyProtection="1">
      <alignment horizontal="center" textRotation="90"/>
    </xf>
    <xf numFmtId="0" fontId="3" fillId="0" borderId="1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  <xf numFmtId="0" fontId="1" fillId="2" borderId="0" xfId="1" applyFont="1" applyFill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29" fillId="0" borderId="0" xfId="0" applyFont="1" applyFill="1" applyBorder="1" applyAlignment="1" applyProtection="1">
      <alignment horizontal="center" vertical="top" wrapText="1"/>
    </xf>
    <xf numFmtId="0" fontId="12" fillId="0" borderId="0" xfId="0" applyFont="1" applyFill="1" applyAlignment="1" applyProtection="1"/>
    <xf numFmtId="0" fontId="12" fillId="0" borderId="0" xfId="0" applyFont="1" applyFill="1"/>
    <xf numFmtId="0" fontId="30" fillId="0" borderId="0" xfId="0" applyFont="1" applyFill="1" applyAlignment="1" applyProtection="1">
      <alignment horizontal="left" vertical="top"/>
    </xf>
    <xf numFmtId="0" fontId="30" fillId="0" borderId="1" xfId="0" applyFont="1" applyFill="1" applyBorder="1" applyAlignment="1" applyProtection="1">
      <alignment horizontal="left" vertical="top"/>
    </xf>
    <xf numFmtId="0" fontId="22" fillId="0" borderId="4" xfId="0" applyFont="1" applyFill="1" applyBorder="1" applyAlignment="1" applyProtection="1">
      <alignment horizontal="left" vertical="center" wrapText="1"/>
    </xf>
    <xf numFmtId="0" fontId="28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22" fillId="0" borderId="1" xfId="0" applyFont="1" applyFill="1" applyBorder="1" applyAlignment="1" applyProtection="1">
      <alignment horizontal="left" vertical="center" wrapText="1"/>
    </xf>
    <xf numFmtId="1" fontId="22" fillId="0" borderId="10" xfId="0" applyNumberFormat="1" applyFont="1" applyFill="1" applyBorder="1" applyAlignment="1" applyProtection="1">
      <alignment horizontal="center" vertical="top" shrinkToFit="1"/>
    </xf>
    <xf numFmtId="1" fontId="22" fillId="0" borderId="1" xfId="0" applyNumberFormat="1" applyFont="1" applyFill="1" applyBorder="1" applyAlignment="1" applyProtection="1">
      <alignment horizontal="center" vertical="top" shrinkToFit="1"/>
    </xf>
    <xf numFmtId="0" fontId="22" fillId="0" borderId="11" xfId="0" applyFont="1" applyFill="1" applyBorder="1" applyAlignment="1" applyProtection="1">
      <alignment horizontal="left" wrapText="1"/>
    </xf>
    <xf numFmtId="0" fontId="28" fillId="0" borderId="1" xfId="0" applyFont="1" applyFill="1" applyBorder="1"/>
    <xf numFmtId="0" fontId="22" fillId="0" borderId="10" xfId="0" applyFont="1" applyFill="1" applyBorder="1" applyAlignment="1" applyProtection="1">
      <alignment horizontal="left" wrapText="1"/>
    </xf>
    <xf numFmtId="1" fontId="22" fillId="0" borderId="10" xfId="0" applyNumberFormat="1" applyFont="1" applyFill="1" applyBorder="1" applyAlignment="1" applyProtection="1">
      <alignment horizontal="right" vertical="top" indent="1" shrinkToFit="1"/>
    </xf>
    <xf numFmtId="0" fontId="12" fillId="0" borderId="1" xfId="0" applyFont="1" applyFill="1" applyBorder="1" applyAlignment="1" applyProtection="1">
      <alignment horizontal="left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 applyProtection="1">
      <alignment horizontal="left" vertical="top"/>
    </xf>
    <xf numFmtId="0" fontId="12" fillId="0" borderId="1" xfId="0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 applyProtection="1">
      <alignment horizontal="center" shrinkToFit="1"/>
    </xf>
    <xf numFmtId="0" fontId="12" fillId="0" borderId="1" xfId="0" applyFont="1" applyFill="1" applyBorder="1"/>
    <xf numFmtId="0" fontId="22" fillId="0" borderId="1" xfId="0" applyFont="1" applyFill="1" applyBorder="1" applyAlignment="1">
      <alignment horizontal="left" vertical="center" wrapText="1"/>
    </xf>
    <xf numFmtId="1" fontId="21" fillId="0" borderId="1" xfId="0" applyNumberFormat="1" applyFont="1" applyFill="1" applyBorder="1" applyAlignment="1" applyProtection="1">
      <alignment horizontal="center" vertical="top" shrinkToFit="1"/>
    </xf>
    <xf numFmtId="0" fontId="12" fillId="0" borderId="1" xfId="0" applyFont="1" applyFill="1" applyBorder="1" applyAlignment="1" applyProtection="1">
      <alignment wrapText="1"/>
    </xf>
    <xf numFmtId="0" fontId="22" fillId="0" borderId="4" xfId="0" applyFont="1" applyFill="1" applyBorder="1" applyAlignment="1" applyProtection="1">
      <alignment horizontal="left" wrapText="1"/>
    </xf>
    <xf numFmtId="0" fontId="28" fillId="0" borderId="4" xfId="0" applyFont="1" applyFill="1" applyBorder="1" applyAlignment="1" applyProtection="1"/>
    <xf numFmtId="0" fontId="12" fillId="0" borderId="1" xfId="0" applyFont="1" applyFill="1" applyBorder="1" applyAlignment="1" applyProtection="1">
      <alignment horizontal="center"/>
    </xf>
    <xf numFmtId="0" fontId="22" fillId="0" borderId="1" xfId="0" applyFont="1" applyFill="1" applyBorder="1" applyAlignment="1" applyProtection="1">
      <alignment horizontal="left" wrapText="1"/>
    </xf>
    <xf numFmtId="0" fontId="28" fillId="0" borderId="1" xfId="0" applyFont="1" applyFill="1" applyBorder="1" applyAlignment="1" applyProtection="1">
      <alignment horizontal="center"/>
    </xf>
    <xf numFmtId="0" fontId="28" fillId="0" borderId="1" xfId="0" applyFont="1" applyFill="1" applyBorder="1" applyAlignment="1" applyProtection="1">
      <alignment horizontal="left" vertical="top" wrapText="1"/>
    </xf>
    <xf numFmtId="0" fontId="28" fillId="0" borderId="1" xfId="0" applyFont="1" applyFill="1" applyBorder="1" applyAlignment="1" applyProtection="1">
      <alignment horizontal="left" vertical="center"/>
    </xf>
    <xf numFmtId="0" fontId="26" fillId="0" borderId="1" xfId="0" applyFont="1" applyFill="1" applyBorder="1" applyAlignment="1" applyProtection="1">
      <alignment horizontal="center" vertical="center" shrinkToFit="1"/>
    </xf>
    <xf numFmtId="1" fontId="22" fillId="0" borderId="1" xfId="0" applyNumberFormat="1" applyFont="1" applyFill="1" applyBorder="1" applyAlignment="1" applyProtection="1">
      <alignment horizontal="center" vertical="center" shrinkToFit="1"/>
    </xf>
    <xf numFmtId="0" fontId="22" fillId="0" borderId="1" xfId="0" applyFont="1" applyFill="1" applyBorder="1" applyAlignment="1">
      <alignment horizontal="center" wrapText="1"/>
    </xf>
    <xf numFmtId="0" fontId="28" fillId="0" borderId="28" xfId="0" applyFont="1" applyFill="1" applyBorder="1"/>
    <xf numFmtId="0" fontId="22" fillId="0" borderId="1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/>
    </xf>
    <xf numFmtId="1" fontId="12" fillId="0" borderId="29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wrapText="1"/>
    </xf>
    <xf numFmtId="1" fontId="22" fillId="0" borderId="1" xfId="0" applyNumberFormat="1" applyFont="1" applyFill="1" applyBorder="1" applyAlignment="1">
      <alignment horizontal="center" vertical="top" shrinkToFit="1"/>
    </xf>
    <xf numFmtId="164" fontId="22" fillId="0" borderId="1" xfId="0" applyNumberFormat="1" applyFont="1" applyFill="1" applyBorder="1" applyAlignment="1">
      <alignment horizontal="center" vertical="top" shrinkToFit="1"/>
    </xf>
    <xf numFmtId="0" fontId="28" fillId="0" borderId="1" xfId="0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left" vertical="center" wrapText="1"/>
    </xf>
    <xf numFmtId="1" fontId="26" fillId="0" borderId="1" xfId="0" applyNumberFormat="1" applyFont="1" applyFill="1" applyBorder="1" applyAlignment="1" applyProtection="1">
      <alignment horizontal="center" vertical="top" shrinkToFit="1"/>
    </xf>
    <xf numFmtId="164" fontId="22" fillId="0" borderId="1" xfId="0" applyNumberFormat="1" applyFont="1" applyFill="1" applyBorder="1" applyAlignment="1" applyProtection="1">
      <alignment horizontal="center" vertical="top" shrinkToFit="1"/>
    </xf>
    <xf numFmtId="164" fontId="21" fillId="0" borderId="1" xfId="0" applyNumberFormat="1" applyFont="1" applyFill="1" applyBorder="1" applyAlignment="1" applyProtection="1">
      <alignment horizontal="center" vertical="top" shrinkToFit="1"/>
    </xf>
    <xf numFmtId="1" fontId="12" fillId="0" borderId="1" xfId="0" applyNumberFormat="1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/>
    <xf numFmtId="0" fontId="12" fillId="0" borderId="1" xfId="0" applyFont="1" applyFill="1" applyBorder="1" applyAlignment="1" applyProtection="1">
      <alignment horizontal="left" vertical="top" wrapText="1"/>
    </xf>
    <xf numFmtId="0" fontId="28" fillId="0" borderId="1" xfId="0" applyFont="1" applyFill="1" applyBorder="1" applyAlignment="1" applyProtection="1">
      <alignment vertical="top" wrapText="1"/>
    </xf>
    <xf numFmtId="1" fontId="22" fillId="0" borderId="1" xfId="0" applyNumberFormat="1" applyFont="1" applyFill="1" applyBorder="1" applyAlignment="1" applyProtection="1">
      <alignment horizontal="left" vertical="top" indent="1" shrinkToFit="1"/>
    </xf>
    <xf numFmtId="0" fontId="12" fillId="0" borderId="1" xfId="0" applyFont="1" applyFill="1" applyBorder="1" applyAlignment="1" applyProtection="1">
      <alignment horizontal="center" vertical="top"/>
    </xf>
    <xf numFmtId="0" fontId="12" fillId="0" borderId="5" xfId="0" applyFont="1" applyFill="1" applyBorder="1" applyAlignment="1" applyProtection="1">
      <alignment horizontal="center" vertical="center"/>
    </xf>
    <xf numFmtId="0" fontId="22" fillId="0" borderId="5" xfId="0" applyFont="1" applyFill="1" applyBorder="1" applyAlignment="1" applyProtection="1">
      <alignment horizontal="left" wrapText="1"/>
    </xf>
    <xf numFmtId="0" fontId="12" fillId="0" borderId="12" xfId="0" applyFont="1" applyFill="1" applyBorder="1" applyAlignment="1" applyProtection="1">
      <alignment horizontal="center" vertical="center"/>
    </xf>
    <xf numFmtId="0" fontId="30" fillId="0" borderId="0" xfId="0" applyFont="1" applyFill="1" applyAlignment="1" applyProtection="1"/>
    <xf numFmtId="0" fontId="22" fillId="0" borderId="11" xfId="0" applyFont="1" applyFill="1" applyBorder="1" applyAlignment="1" applyProtection="1">
      <alignment horizontal="left" vertical="center" wrapText="1"/>
    </xf>
    <xf numFmtId="0" fontId="21" fillId="0" borderId="4" xfId="0" applyFont="1" applyFill="1" applyBorder="1" applyAlignment="1" applyProtection="1">
      <alignment horizontal="left" wrapText="1"/>
    </xf>
    <xf numFmtId="0" fontId="21" fillId="0" borderId="1" xfId="0" applyFont="1" applyFill="1" applyBorder="1" applyAlignment="1" applyProtection="1">
      <alignment horizontal="left" vertical="top" indent="1" shrinkToFit="1"/>
    </xf>
    <xf numFmtId="0" fontId="21" fillId="0" borderId="1" xfId="0" applyFont="1" applyFill="1" applyBorder="1" applyAlignment="1" applyProtection="1">
      <alignment horizontal="left" wrapText="1"/>
    </xf>
    <xf numFmtId="0" fontId="21" fillId="0" borderId="2" xfId="0" applyFont="1" applyFill="1" applyBorder="1" applyAlignment="1" applyProtection="1">
      <alignment horizontal="left" wrapText="1"/>
    </xf>
    <xf numFmtId="1" fontId="21" fillId="0" borderId="1" xfId="0" applyNumberFormat="1" applyFont="1" applyFill="1" applyBorder="1" applyAlignment="1" applyProtection="1">
      <alignment horizontal="left" vertical="top" indent="1" shrinkToFit="1"/>
    </xf>
    <xf numFmtId="0" fontId="12" fillId="0" borderId="1" xfId="0" applyFont="1" applyFill="1" applyBorder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center" vertical="top"/>
    </xf>
    <xf numFmtId="0" fontId="30" fillId="0" borderId="1" xfId="0" applyFont="1" applyFill="1" applyBorder="1" applyAlignment="1" applyProtection="1">
      <alignment vertical="top"/>
    </xf>
    <xf numFmtId="0" fontId="30" fillId="0" borderId="12" xfId="0" applyFont="1" applyFill="1" applyBorder="1" applyAlignment="1" applyProtection="1">
      <alignment horizontal="left" vertical="center"/>
    </xf>
    <xf numFmtId="0" fontId="30" fillId="0" borderId="1" xfId="0" applyFont="1" applyFill="1" applyBorder="1" applyAlignment="1" applyProtection="1">
      <alignment horizontal="left" vertical="center"/>
    </xf>
    <xf numFmtId="0" fontId="30" fillId="0" borderId="1" xfId="0" applyFont="1" applyFill="1" applyBorder="1" applyAlignment="1" applyProtection="1">
      <alignment horizontal="center" vertical="top"/>
    </xf>
    <xf numFmtId="0" fontId="31" fillId="0" borderId="1" xfId="0" applyFont="1" applyFill="1" applyBorder="1" applyAlignment="1" applyProtection="1">
      <alignment horizontal="center" vertical="top"/>
    </xf>
    <xf numFmtId="0" fontId="22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wrapText="1"/>
    </xf>
    <xf numFmtId="0" fontId="30" fillId="0" borderId="1" xfId="0" applyFont="1" applyFill="1" applyBorder="1" applyAlignment="1" applyProtection="1">
      <alignment horizontal="center" vertical="top"/>
    </xf>
    <xf numFmtId="0" fontId="30" fillId="0" borderId="0" xfId="0" applyFont="1" applyFill="1"/>
    <xf numFmtId="0" fontId="32" fillId="0" borderId="12" xfId="0" applyFont="1" applyFill="1" applyBorder="1" applyAlignment="1" applyProtection="1">
      <alignment horizontal="center" vertical="top"/>
    </xf>
    <xf numFmtId="0" fontId="30" fillId="0" borderId="12" xfId="0" applyFont="1" applyFill="1" applyBorder="1" applyAlignment="1" applyProtection="1">
      <alignment horizontal="left" vertical="top"/>
    </xf>
    <xf numFmtId="0" fontId="30" fillId="0" borderId="27" xfId="0" applyFont="1" applyFill="1" applyBorder="1" applyAlignment="1" applyProtection="1">
      <alignment vertical="top"/>
    </xf>
    <xf numFmtId="0" fontId="30" fillId="0" borderId="27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/>
    </xf>
    <xf numFmtId="0" fontId="33" fillId="0" borderId="1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/>
    </xf>
  </cellXfs>
  <cellStyles count="2">
    <cellStyle name="Обычный" xfId="0" builtinId="0"/>
    <cellStyle name="Обычный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A2A2A"/>
      <rgbColor rgb="FF993300"/>
      <rgbColor rgb="FF993366"/>
      <rgbColor rgb="FF333399"/>
      <rgbColor rgb="FF2B2B2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1"/>
  <sheetViews>
    <sheetView tabSelected="1" zoomScaleNormal="100" workbookViewId="0">
      <selection activeCell="F26" sqref="F26:N26"/>
    </sheetView>
  </sheetViews>
  <sheetFormatPr defaultColWidth="8.796875" defaultRowHeight="13" x14ac:dyDescent="0.3"/>
  <cols>
    <col min="1" max="1" width="8.796875" style="1"/>
    <col min="2" max="2" width="6.69921875" style="1" customWidth="1"/>
    <col min="3" max="3" width="4.796875" style="1" customWidth="1"/>
    <col min="4" max="4" width="3.796875" style="1" customWidth="1"/>
    <col min="5" max="5" width="6.09765625" style="1" customWidth="1"/>
    <col min="6" max="7" width="4.09765625" style="1" customWidth="1"/>
    <col min="8" max="8" width="5.796875" style="1" customWidth="1"/>
    <col min="9" max="9" width="5.296875" style="1" customWidth="1"/>
    <col min="10" max="10" width="4.796875" style="1" customWidth="1"/>
    <col min="11" max="11" width="6.09765625" style="1" customWidth="1"/>
    <col min="12" max="12" width="5.3984375" style="1" customWidth="1"/>
    <col min="13" max="13" width="10.3984375" style="1" customWidth="1"/>
    <col min="14" max="22" width="8.796875" style="1"/>
    <col min="23" max="23" width="9.69921875" style="1" customWidth="1"/>
    <col min="24" max="24" width="12.09765625" style="1" customWidth="1"/>
    <col min="25" max="25" width="12" style="1" customWidth="1"/>
    <col min="26" max="1024" width="8.796875" style="1"/>
  </cols>
  <sheetData>
    <row r="1" spans="1:27" x14ac:dyDescent="0.3"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15" x14ac:dyDescent="0.3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2"/>
      <c r="AA2" s="2"/>
    </row>
    <row r="3" spans="1:27" ht="15.5" x14ac:dyDescent="0.3">
      <c r="A3" s="176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3"/>
      <c r="AA3" s="3"/>
    </row>
    <row r="4" spans="1:27" ht="15.5" x14ac:dyDescent="0.3">
      <c r="A4" s="176" t="s">
        <v>2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3"/>
      <c r="AA4" s="3"/>
    </row>
    <row r="5" spans="1:27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 x14ac:dyDescent="0.3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77" t="s">
        <v>3</v>
      </c>
      <c r="V7" s="177"/>
      <c r="W7" s="177"/>
      <c r="X7" s="5"/>
      <c r="Y7" s="5"/>
      <c r="Z7" s="4"/>
      <c r="AA7" s="4"/>
    </row>
    <row r="8" spans="1:27" x14ac:dyDescent="0.3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5" x14ac:dyDescent="0.3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61" t="s">
        <v>4</v>
      </c>
      <c r="V9" s="161"/>
      <c r="W9" s="161"/>
      <c r="X9" s="6"/>
      <c r="Y9" s="6"/>
      <c r="Z9" s="4"/>
      <c r="AA9" s="4"/>
    </row>
    <row r="10" spans="1:27" ht="22.5" customHeight="1" x14ac:dyDescent="0.3">
      <c r="B10" s="172" t="s">
        <v>5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6"/>
      <c r="O10" s="6"/>
      <c r="P10" s="6"/>
      <c r="Q10" s="6"/>
      <c r="R10" s="6"/>
      <c r="S10" s="6"/>
      <c r="T10" s="6"/>
      <c r="U10" s="173" t="s">
        <v>6</v>
      </c>
      <c r="V10" s="173"/>
      <c r="W10" s="173"/>
      <c r="X10" s="173"/>
      <c r="Y10" s="7"/>
      <c r="Z10" s="8"/>
    </row>
    <row r="11" spans="1:27" ht="15.65" customHeight="1" x14ac:dyDescent="0.3">
      <c r="B11" s="9" t="s">
        <v>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64" t="s">
        <v>8</v>
      </c>
      <c r="V11" s="164"/>
      <c r="W11" s="164"/>
      <c r="X11" s="164"/>
      <c r="Y11" s="10"/>
      <c r="Z11" s="10"/>
    </row>
    <row r="12" spans="1:27" ht="15.65" customHeight="1" x14ac:dyDescent="0.3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0"/>
      <c r="X12" s="10"/>
      <c r="Y12" s="10"/>
      <c r="Z12" s="10"/>
    </row>
    <row r="13" spans="1:27" ht="15.65" customHeight="1" x14ac:dyDescent="0.3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0"/>
      <c r="X13" s="10"/>
      <c r="Y13" s="10"/>
      <c r="Z13" s="10"/>
    </row>
    <row r="14" spans="1:27" s="12" customFormat="1" x14ac:dyDescent="0.3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7" x14ac:dyDescent="0.3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7" ht="41.75" customHeight="1" x14ac:dyDescent="0.3">
      <c r="A16" s="174" t="s">
        <v>9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3"/>
      <c r="AA16" s="14"/>
    </row>
    <row r="17" spans="1:61" ht="32.5" customHeight="1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70" t="s">
        <v>10</v>
      </c>
      <c r="O17" s="170"/>
      <c r="P17" s="170"/>
      <c r="Q17" s="170"/>
      <c r="R17" s="170"/>
      <c r="S17" s="170"/>
      <c r="T17" s="170"/>
      <c r="U17" s="16"/>
      <c r="V17" s="15"/>
      <c r="W17" s="15"/>
      <c r="X17" s="15"/>
      <c r="Y17" s="15"/>
      <c r="Z17" s="13"/>
      <c r="AA17" s="14"/>
    </row>
    <row r="18" spans="1:61" ht="15.5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7"/>
      <c r="O18" s="17"/>
      <c r="P18" s="17"/>
      <c r="Q18" s="17"/>
      <c r="R18" s="16"/>
      <c r="S18" s="16"/>
      <c r="T18" s="16"/>
      <c r="U18" s="16"/>
      <c r="V18" s="15"/>
      <c r="W18" s="15"/>
      <c r="X18" s="15"/>
      <c r="Y18" s="15"/>
      <c r="Z18" s="13"/>
      <c r="AA18" s="14"/>
    </row>
    <row r="19" spans="1:61" ht="18" customHeight="1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70" t="s">
        <v>11</v>
      </c>
      <c r="O19" s="170"/>
      <c r="P19" s="170"/>
      <c r="Q19" s="170"/>
      <c r="R19" s="170"/>
      <c r="S19" s="170"/>
      <c r="T19" s="170"/>
      <c r="U19" s="170"/>
      <c r="V19" s="15"/>
      <c r="W19" s="15"/>
      <c r="X19" s="15"/>
      <c r="Y19" s="15"/>
      <c r="Z19" s="13"/>
      <c r="AA19" s="14"/>
    </row>
    <row r="20" spans="1:61" x14ac:dyDescent="0.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8"/>
      <c r="O20" s="19"/>
      <c r="P20" s="20"/>
      <c r="Q20" s="21" t="s">
        <v>12</v>
      </c>
      <c r="R20" s="15"/>
      <c r="S20" s="15"/>
      <c r="T20" s="15"/>
      <c r="U20" s="15"/>
      <c r="V20" s="15"/>
      <c r="W20" s="15"/>
      <c r="X20" s="15"/>
      <c r="Y20" s="15"/>
      <c r="Z20" s="13"/>
      <c r="AA20" s="14"/>
    </row>
    <row r="21" spans="1:61" ht="18.75" customHeight="1" x14ac:dyDescent="0.3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9"/>
      <c r="O21" s="19"/>
      <c r="P21" s="19"/>
      <c r="Q21" s="19"/>
      <c r="R21" s="15"/>
      <c r="S21" s="15"/>
      <c r="T21" s="15"/>
      <c r="U21" s="15"/>
      <c r="V21" s="15"/>
      <c r="W21" s="15"/>
      <c r="X21" s="15"/>
      <c r="Y21" s="15"/>
      <c r="Z21" s="13"/>
      <c r="AA21" s="14"/>
    </row>
    <row r="22" spans="1:61" ht="33.75" customHeight="1" x14ac:dyDescent="0.3">
      <c r="B22" s="166" t="s">
        <v>13</v>
      </c>
      <c r="C22" s="166"/>
      <c r="D22" s="166"/>
      <c r="E22" s="166"/>
      <c r="F22" s="171" t="s">
        <v>14</v>
      </c>
      <c r="G22" s="171"/>
      <c r="H22" s="171"/>
      <c r="I22" s="171"/>
      <c r="J22" s="171"/>
      <c r="K22" s="171"/>
      <c r="L22" s="171"/>
      <c r="M22" s="171"/>
      <c r="N22" s="171"/>
      <c r="R22" s="22" t="s">
        <v>367</v>
      </c>
      <c r="S22" s="23"/>
      <c r="T22" s="24"/>
      <c r="U22" s="24"/>
      <c r="V22" s="24"/>
      <c r="W22" s="24"/>
      <c r="X22" s="24"/>
      <c r="Y22" s="24"/>
      <c r="Z22" s="8"/>
      <c r="AA22" s="14"/>
    </row>
    <row r="23" spans="1:61" ht="18" customHeight="1" x14ac:dyDescent="0.3">
      <c r="B23" s="169" t="s">
        <v>15</v>
      </c>
      <c r="C23" s="169"/>
      <c r="D23" s="169"/>
      <c r="E23" s="169"/>
      <c r="F23" s="169" t="s">
        <v>16</v>
      </c>
      <c r="G23" s="169"/>
      <c r="H23" s="169"/>
      <c r="I23" s="169"/>
      <c r="J23" s="169"/>
      <c r="K23" s="169"/>
      <c r="L23" s="169"/>
      <c r="M23" s="169"/>
      <c r="N23" s="169"/>
      <c r="R23" s="23" t="s">
        <v>368</v>
      </c>
      <c r="S23" s="23"/>
      <c r="T23" s="25"/>
      <c r="U23" s="25"/>
      <c r="V23" s="25"/>
      <c r="W23" s="25"/>
      <c r="X23" s="25"/>
      <c r="Y23" s="25"/>
      <c r="Z23" s="26" t="s">
        <v>369</v>
      </c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</row>
    <row r="24" spans="1:61" ht="15.65" customHeight="1" x14ac:dyDescent="0.3">
      <c r="B24" s="169" t="s">
        <v>17</v>
      </c>
      <c r="C24" s="169"/>
      <c r="D24" s="169"/>
      <c r="E24" s="169"/>
      <c r="F24" s="169" t="s">
        <v>18</v>
      </c>
      <c r="G24" s="169"/>
      <c r="H24" s="169"/>
      <c r="I24" s="169"/>
      <c r="J24" s="169"/>
      <c r="K24" s="169"/>
      <c r="L24" s="169"/>
      <c r="M24" s="169"/>
      <c r="N24" s="169"/>
      <c r="O24" s="27"/>
      <c r="P24" s="27"/>
      <c r="Q24" s="27"/>
      <c r="R24" s="28"/>
      <c r="S24" s="28"/>
      <c r="T24" s="28"/>
      <c r="U24" s="28"/>
      <c r="V24" s="28"/>
      <c r="W24" s="28"/>
      <c r="X24" s="28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</row>
    <row r="25" spans="1:61" ht="15.65" customHeight="1" x14ac:dyDescent="0.3">
      <c r="B25" s="169" t="s">
        <v>19</v>
      </c>
      <c r="C25" s="169"/>
      <c r="D25" s="169"/>
      <c r="E25" s="169"/>
      <c r="F25" s="169" t="s">
        <v>20</v>
      </c>
      <c r="G25" s="169"/>
      <c r="H25" s="169"/>
      <c r="I25" s="169"/>
      <c r="J25" s="169"/>
      <c r="K25" s="169"/>
      <c r="L25" s="169"/>
      <c r="M25" s="169"/>
      <c r="N25" s="169"/>
      <c r="O25" s="27"/>
      <c r="P25" s="27"/>
      <c r="Q25" s="27"/>
      <c r="R25" s="28"/>
      <c r="S25" s="28"/>
      <c r="T25" s="28"/>
      <c r="U25" s="28"/>
      <c r="V25" s="28"/>
      <c r="W25" s="28"/>
      <c r="X25" s="28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</row>
    <row r="26" spans="1:61" ht="15.65" customHeight="1" x14ac:dyDescent="0.3">
      <c r="B26" s="169" t="s">
        <v>21</v>
      </c>
      <c r="C26" s="169"/>
      <c r="D26" s="169"/>
      <c r="E26" s="169"/>
      <c r="F26" s="169" t="s">
        <v>377</v>
      </c>
      <c r="G26" s="169"/>
      <c r="H26" s="169"/>
      <c r="I26" s="169"/>
      <c r="J26" s="169"/>
      <c r="K26" s="169"/>
      <c r="L26" s="169"/>
      <c r="M26" s="169"/>
      <c r="N26" s="169"/>
      <c r="O26" s="27"/>
      <c r="P26" s="27"/>
      <c r="Q26" s="27"/>
      <c r="R26" s="28"/>
      <c r="S26" s="28"/>
      <c r="T26" s="28"/>
      <c r="U26" s="28"/>
      <c r="V26" s="28"/>
      <c r="W26" s="28"/>
      <c r="X26" s="28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</row>
    <row r="27" spans="1:61" ht="15" customHeight="1" x14ac:dyDescent="0.3">
      <c r="B27" s="166" t="s">
        <v>22</v>
      </c>
      <c r="C27" s="166"/>
      <c r="D27" s="166"/>
      <c r="E27" s="166"/>
      <c r="F27" s="166" t="s">
        <v>23</v>
      </c>
      <c r="G27" s="166"/>
      <c r="H27" s="166"/>
      <c r="I27" s="166"/>
      <c r="J27" s="166"/>
      <c r="K27" s="166"/>
      <c r="L27" s="166"/>
      <c r="M27" s="166"/>
      <c r="N27" s="166"/>
      <c r="O27" s="8"/>
      <c r="P27" s="8"/>
      <c r="Q27" s="8"/>
      <c r="R27" s="7"/>
      <c r="S27" s="7"/>
      <c r="T27" s="7"/>
      <c r="U27" s="7"/>
      <c r="V27" s="7"/>
      <c r="W27" s="7"/>
      <c r="X27" s="7"/>
      <c r="Y27" s="7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</row>
    <row r="28" spans="1:61" ht="13.65" customHeight="1" x14ac:dyDescent="0.3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7"/>
      <c r="O28" s="8"/>
      <c r="P28" s="8"/>
      <c r="Q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</row>
    <row r="29" spans="1:61" ht="13.65" customHeight="1" x14ac:dyDescent="0.3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2"/>
      <c r="P29" s="168" t="s">
        <v>24</v>
      </c>
      <c r="Q29" s="168"/>
      <c r="R29" s="168"/>
      <c r="S29" s="7"/>
      <c r="T29" s="7"/>
      <c r="U29" s="7"/>
      <c r="V29" s="7"/>
      <c r="W29" s="7"/>
      <c r="X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</row>
    <row r="30" spans="1:61" ht="13.65" customHeight="1" x14ac:dyDescent="0.3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3"/>
      <c r="O30" s="33"/>
      <c r="P30" s="34"/>
      <c r="Q30" s="34"/>
      <c r="R30" s="34"/>
      <c r="S30" s="7"/>
      <c r="T30" s="7"/>
      <c r="U30" s="7"/>
      <c r="V30" s="7"/>
      <c r="W30" s="23"/>
      <c r="AB30" s="8"/>
      <c r="AC30" s="8"/>
      <c r="AD30" s="8"/>
      <c r="AE30" s="8"/>
      <c r="AF30" s="8"/>
      <c r="AG30" s="8"/>
      <c r="AH30" s="8"/>
      <c r="AK30" s="168"/>
      <c r="AL30" s="168"/>
      <c r="AM30" s="168"/>
      <c r="AN30" s="7"/>
      <c r="AO30" s="7"/>
      <c r="AP30" s="7"/>
      <c r="AQ30" s="7"/>
      <c r="AR30" s="7"/>
      <c r="AS30" s="8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</row>
    <row r="31" spans="1:61" ht="18" customHeight="1" x14ac:dyDescent="0.3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1"/>
      <c r="O31" s="11"/>
      <c r="P31" s="162" t="s">
        <v>25</v>
      </c>
      <c r="Q31" s="162"/>
      <c r="R31" s="162"/>
      <c r="S31" s="162"/>
      <c r="T31" s="162"/>
      <c r="U31" s="162"/>
      <c r="V31" s="163" t="s">
        <v>26</v>
      </c>
      <c r="W31" s="163"/>
      <c r="X31" s="35" t="s">
        <v>27</v>
      </c>
      <c r="AB31" s="8"/>
      <c r="AC31" s="8"/>
      <c r="AD31" s="8"/>
      <c r="AE31" s="8"/>
      <c r="AF31" s="8"/>
      <c r="AG31" s="8"/>
      <c r="AH31" s="8"/>
      <c r="AK31" s="34"/>
      <c r="AL31" s="34"/>
      <c r="AM31" s="34"/>
      <c r="AN31" s="7"/>
      <c r="AO31" s="7"/>
      <c r="AP31" s="7"/>
      <c r="AQ31" s="7"/>
      <c r="AR31" s="23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</row>
    <row r="32" spans="1:61" ht="17.25" customHeight="1" x14ac:dyDescent="0.3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1"/>
      <c r="O32" s="11"/>
      <c r="P32" s="23"/>
      <c r="Q32" s="23"/>
      <c r="R32" s="23"/>
      <c r="S32" s="23"/>
      <c r="T32" s="23"/>
      <c r="U32" s="23"/>
      <c r="V32" s="23"/>
      <c r="W32" s="23"/>
      <c r="AB32" s="8"/>
      <c r="AC32" s="8"/>
      <c r="AD32" s="8"/>
      <c r="AE32" s="8"/>
      <c r="AF32" s="8"/>
      <c r="AG32" s="8"/>
      <c r="AH32" s="8"/>
      <c r="AK32" s="164"/>
      <c r="AL32" s="164"/>
      <c r="AM32" s="164"/>
      <c r="AN32" s="164"/>
      <c r="AO32" s="164"/>
      <c r="AP32" s="164"/>
      <c r="AQ32" s="165"/>
      <c r="AR32" s="165"/>
      <c r="AS32" s="9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</row>
    <row r="33" spans="2:61" ht="16.5" customHeight="1" x14ac:dyDescent="0.3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1"/>
      <c r="O33" s="11"/>
      <c r="P33" s="23" t="s">
        <v>28</v>
      </c>
      <c r="Q33" s="23"/>
      <c r="R33" s="23"/>
      <c r="S33" s="23"/>
      <c r="T33" s="23"/>
      <c r="U33" s="23"/>
      <c r="V33" s="160" t="s">
        <v>26</v>
      </c>
      <c r="W33" s="160"/>
      <c r="X33" s="37" t="s">
        <v>29</v>
      </c>
      <c r="AB33" s="8"/>
      <c r="AC33" s="8"/>
      <c r="AD33" s="8"/>
      <c r="AE33" s="8"/>
      <c r="AF33" s="8"/>
      <c r="AG33" s="8"/>
      <c r="AH33" s="8"/>
      <c r="AK33" s="23"/>
      <c r="AL33" s="23"/>
      <c r="AM33" s="23"/>
      <c r="AN33" s="23"/>
      <c r="AO33" s="23"/>
      <c r="AP33" s="23"/>
      <c r="AQ33" s="23"/>
      <c r="AR33" s="23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</row>
    <row r="34" spans="2:61" ht="15.75" customHeight="1" x14ac:dyDescent="0.3">
      <c r="P34" s="23"/>
      <c r="Q34" s="23"/>
      <c r="R34" s="23"/>
      <c r="S34" s="23"/>
      <c r="T34" s="23"/>
      <c r="U34" s="23"/>
      <c r="V34" s="23"/>
      <c r="W34" s="23"/>
      <c r="AB34" s="8"/>
      <c r="AC34" s="8"/>
      <c r="AD34" s="8"/>
      <c r="AE34" s="8"/>
      <c r="AF34" s="8"/>
      <c r="AG34" s="8"/>
      <c r="AH34" s="8"/>
      <c r="AK34" s="23"/>
      <c r="AL34" s="23"/>
      <c r="AM34" s="23"/>
      <c r="AN34" s="23"/>
      <c r="AO34" s="23"/>
      <c r="AP34" s="23"/>
      <c r="AQ34" s="23"/>
      <c r="AR34" s="23"/>
      <c r="AS34" s="23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</row>
    <row r="35" spans="2:61" ht="17.399999999999999" customHeight="1" x14ac:dyDescent="0.3">
      <c r="N35" s="14"/>
      <c r="O35" s="14"/>
      <c r="P35" s="161" t="s">
        <v>30</v>
      </c>
      <c r="Q35" s="161"/>
      <c r="R35" s="161"/>
      <c r="S35" s="161"/>
      <c r="T35" s="161"/>
      <c r="U35" s="161"/>
      <c r="V35" s="160" t="s">
        <v>31</v>
      </c>
      <c r="W35" s="160"/>
      <c r="X35" s="37" t="s">
        <v>32</v>
      </c>
      <c r="AK35" s="23"/>
      <c r="AL35" s="23"/>
      <c r="AM35" s="23"/>
      <c r="AN35" s="23"/>
      <c r="AO35" s="23"/>
      <c r="AP35" s="23"/>
      <c r="AQ35" s="23"/>
      <c r="AR35" s="23"/>
    </row>
    <row r="36" spans="2:61" ht="15.5" x14ac:dyDescent="0.3">
      <c r="P36" s="23"/>
      <c r="Q36" s="23"/>
      <c r="R36" s="23"/>
      <c r="S36" s="23"/>
      <c r="T36" s="23"/>
      <c r="U36" s="23"/>
      <c r="V36" s="23"/>
      <c r="W36" s="23"/>
      <c r="X36" s="23"/>
      <c r="AK36" s="161"/>
      <c r="AL36" s="161"/>
      <c r="AM36" s="161"/>
      <c r="AN36" s="161"/>
      <c r="AO36" s="161"/>
      <c r="AP36" s="161"/>
      <c r="AQ36" s="160"/>
      <c r="AR36" s="160"/>
      <c r="AS36" s="23"/>
    </row>
    <row r="37" spans="2:61" ht="15.5" x14ac:dyDescent="0.3">
      <c r="P37" s="23" t="s">
        <v>33</v>
      </c>
      <c r="Q37" s="23"/>
      <c r="R37" s="23"/>
      <c r="S37" s="160"/>
      <c r="T37" s="160"/>
      <c r="U37" s="160"/>
      <c r="V37" s="23" t="s">
        <v>31</v>
      </c>
      <c r="W37" s="23"/>
      <c r="X37" s="37" t="s">
        <v>34</v>
      </c>
      <c r="Y37" s="23"/>
      <c r="AK37" s="23"/>
      <c r="AL37" s="23"/>
      <c r="AM37" s="23"/>
      <c r="AN37" s="23"/>
      <c r="AO37" s="23"/>
      <c r="AP37" s="23"/>
      <c r="AQ37" s="23"/>
      <c r="AR37" s="23"/>
      <c r="AS37" s="23"/>
    </row>
    <row r="38" spans="2:61" ht="15" customHeight="1" x14ac:dyDescent="0.3">
      <c r="R38" s="23"/>
      <c r="S38" s="23"/>
      <c r="T38" s="23"/>
      <c r="U38" s="23"/>
      <c r="V38" s="23"/>
      <c r="W38" s="23"/>
      <c r="X38" s="23"/>
      <c r="Y38" s="23"/>
      <c r="AK38" s="23"/>
      <c r="AL38" s="23"/>
      <c r="AM38" s="23"/>
      <c r="AN38" s="160"/>
      <c r="AO38" s="160"/>
      <c r="AP38" s="160"/>
      <c r="AQ38" s="23"/>
      <c r="AR38" s="23"/>
      <c r="AS38" s="23"/>
    </row>
    <row r="41" spans="2:61" ht="12.75" customHeight="1" x14ac:dyDescent="0.3"/>
  </sheetData>
  <mergeCells count="38">
    <mergeCell ref="B1:AA1"/>
    <mergeCell ref="A2:Y2"/>
    <mergeCell ref="A3:Y3"/>
    <mergeCell ref="A4:Y4"/>
    <mergeCell ref="U7:W7"/>
    <mergeCell ref="U9:W9"/>
    <mergeCell ref="B10:M10"/>
    <mergeCell ref="U10:X10"/>
    <mergeCell ref="U11:X11"/>
    <mergeCell ref="A16:Y16"/>
    <mergeCell ref="N17:T17"/>
    <mergeCell ref="N19:U19"/>
    <mergeCell ref="B22:E22"/>
    <mergeCell ref="F22:N22"/>
    <mergeCell ref="B23:E23"/>
    <mergeCell ref="F23:N23"/>
    <mergeCell ref="B24:E24"/>
    <mergeCell ref="F24:N24"/>
    <mergeCell ref="B25:E25"/>
    <mergeCell ref="F25:N25"/>
    <mergeCell ref="B26:E26"/>
    <mergeCell ref="F26:N26"/>
    <mergeCell ref="B27:E27"/>
    <mergeCell ref="F27:N27"/>
    <mergeCell ref="AS27:BI27"/>
    <mergeCell ref="P29:R29"/>
    <mergeCell ref="AK30:AM30"/>
    <mergeCell ref="P31:U31"/>
    <mergeCell ref="V31:W31"/>
    <mergeCell ref="AK32:AP32"/>
    <mergeCell ref="AQ32:AR32"/>
    <mergeCell ref="V33:W33"/>
    <mergeCell ref="AN38:AP38"/>
    <mergeCell ref="P35:U35"/>
    <mergeCell ref="V35:W35"/>
    <mergeCell ref="AK36:AP36"/>
    <mergeCell ref="AQ36:AR36"/>
    <mergeCell ref="S37:U37"/>
  </mergeCells>
  <pageMargins left="0.70833333333333304" right="0.70833333333333304" top="0.74791666666666701" bottom="0.74791666666666701" header="0.511811023622047" footer="0.511811023622047"/>
  <pageSetup paperSize="9" fitToWidth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M26"/>
  <sheetViews>
    <sheetView zoomScale="78" zoomScaleNormal="78" workbookViewId="0">
      <selection activeCell="AH12" activeCellId="1" sqref="D95:D98 AH12"/>
    </sheetView>
  </sheetViews>
  <sheetFormatPr defaultColWidth="8.69921875" defaultRowHeight="13" x14ac:dyDescent="0.3"/>
  <cols>
    <col min="1" max="1" width="8.296875" style="38" customWidth="1"/>
    <col min="2" max="2" width="4.796875" style="38" customWidth="1"/>
    <col min="3" max="3" width="4.69921875" style="38" customWidth="1"/>
    <col min="4" max="7" width="3.19921875" style="38" customWidth="1"/>
    <col min="8" max="9" width="1.69921875" style="38" customWidth="1"/>
    <col min="10" max="12" width="3.19921875" style="38" customWidth="1"/>
    <col min="13" max="13" width="2.19921875" style="38" customWidth="1"/>
    <col min="14" max="14" width="1.69921875" style="38" customWidth="1"/>
    <col min="15" max="22" width="3.19921875" style="38" customWidth="1"/>
    <col min="23" max="23" width="1.796875" style="38" customWidth="1"/>
    <col min="24" max="24" width="1.69921875" style="38" customWidth="1"/>
    <col min="25" max="27" width="3.19921875" style="38" customWidth="1"/>
    <col min="28" max="28" width="1.69921875" style="38" customWidth="1"/>
    <col min="29" max="29" width="2" style="38" customWidth="1"/>
    <col min="30" max="32" width="3.19921875" style="38" customWidth="1"/>
    <col min="33" max="33" width="1.69921875" style="38" customWidth="1"/>
    <col min="34" max="34" width="2" style="38" customWidth="1"/>
    <col min="35" max="38" width="3.19921875" style="38" customWidth="1"/>
    <col min="39" max="39" width="1.69921875" style="38" customWidth="1"/>
    <col min="40" max="40" width="2.19921875" style="38" customWidth="1"/>
    <col min="41" max="43" width="3.19921875" style="38" customWidth="1"/>
    <col min="44" max="44" width="1.796875" style="38" customWidth="1"/>
    <col min="45" max="45" width="2" style="38" customWidth="1"/>
    <col min="46" max="47" width="3.19921875" style="38" customWidth="1"/>
    <col min="48" max="48" width="3.796875" style="38" customWidth="1"/>
    <col min="49" max="49" width="3.296875" style="38" customWidth="1"/>
    <col min="50" max="51" width="1.796875" style="38" customWidth="1"/>
    <col min="52" max="52" width="3.69921875" style="38" customWidth="1"/>
    <col min="53" max="53" width="3.296875" style="38" customWidth="1"/>
    <col min="54" max="54" width="3.19921875" style="38" customWidth="1"/>
    <col min="55" max="55" width="1.69921875" style="38" customWidth="1"/>
    <col min="56" max="56" width="1.796875" style="38" customWidth="1"/>
    <col min="57" max="59" width="3.19921875" style="38" customWidth="1"/>
    <col min="60" max="61" width="1.69921875" style="38" customWidth="1"/>
    <col min="62" max="65" width="3.19921875" style="38" customWidth="1"/>
  </cols>
  <sheetData>
    <row r="2" spans="2:65" x14ac:dyDescent="0.3">
      <c r="C2" s="205" t="s">
        <v>35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</row>
    <row r="3" spans="2:65" ht="12.75" customHeight="1" x14ac:dyDescent="0.3"/>
    <row r="4" spans="2:65" x14ac:dyDescent="0.3">
      <c r="B4" s="206" t="s">
        <v>36</v>
      </c>
      <c r="C4" s="40" t="s">
        <v>37</v>
      </c>
      <c r="D4" s="207" t="s">
        <v>38</v>
      </c>
      <c r="E4" s="207"/>
      <c r="F4" s="207"/>
      <c r="G4" s="207"/>
      <c r="H4" s="207"/>
      <c r="I4" s="206" t="s">
        <v>39</v>
      </c>
      <c r="J4" s="206"/>
      <c r="K4" s="206"/>
      <c r="L4" s="206"/>
      <c r="M4" s="206"/>
      <c r="N4" s="206" t="s">
        <v>40</v>
      </c>
      <c r="O4" s="206"/>
      <c r="P4" s="206"/>
      <c r="Q4" s="206"/>
      <c r="R4" s="206"/>
      <c r="S4" s="206" t="s">
        <v>41</v>
      </c>
      <c r="T4" s="206"/>
      <c r="U4" s="206"/>
      <c r="V4" s="206"/>
      <c r="W4" s="206"/>
      <c r="X4" s="206" t="s">
        <v>42</v>
      </c>
      <c r="Y4" s="206"/>
      <c r="Z4" s="206"/>
      <c r="AA4" s="206"/>
      <c r="AB4" s="206"/>
      <c r="AC4" s="206" t="s">
        <v>43</v>
      </c>
      <c r="AD4" s="206"/>
      <c r="AE4" s="206"/>
      <c r="AF4" s="206"/>
      <c r="AG4" s="206"/>
      <c r="AH4" s="206" t="s">
        <v>44</v>
      </c>
      <c r="AI4" s="206"/>
      <c r="AJ4" s="206"/>
      <c r="AK4" s="206"/>
      <c r="AL4" s="206"/>
      <c r="AM4" s="206"/>
      <c r="AN4" s="206" t="s">
        <v>45</v>
      </c>
      <c r="AO4" s="206"/>
      <c r="AP4" s="206"/>
      <c r="AQ4" s="206"/>
      <c r="AR4" s="206"/>
      <c r="AS4" s="206" t="s">
        <v>46</v>
      </c>
      <c r="AT4" s="206"/>
      <c r="AU4" s="206"/>
      <c r="AV4" s="206"/>
      <c r="AW4" s="206"/>
      <c r="AX4" s="206"/>
      <c r="AY4" s="206" t="s">
        <v>47</v>
      </c>
      <c r="AZ4" s="206"/>
      <c r="BA4" s="206"/>
      <c r="BB4" s="206"/>
      <c r="BC4" s="206"/>
      <c r="BD4" s="206" t="s">
        <v>48</v>
      </c>
      <c r="BE4" s="206"/>
      <c r="BF4" s="206"/>
      <c r="BG4" s="206"/>
      <c r="BH4" s="206"/>
      <c r="BI4" s="206" t="s">
        <v>49</v>
      </c>
      <c r="BJ4" s="206"/>
      <c r="BK4" s="206"/>
      <c r="BL4" s="206"/>
      <c r="BM4" s="206"/>
    </row>
    <row r="5" spans="2:65" ht="12.75" customHeight="1" x14ac:dyDescent="0.3">
      <c r="B5" s="206"/>
      <c r="C5" s="40" t="s">
        <v>50</v>
      </c>
      <c r="D5" s="39">
        <v>1</v>
      </c>
      <c r="E5" s="39">
        <v>2</v>
      </c>
      <c r="F5" s="39">
        <v>3</v>
      </c>
      <c r="G5" s="39">
        <v>4</v>
      </c>
      <c r="H5" s="206">
        <v>5</v>
      </c>
      <c r="I5" s="206"/>
      <c r="J5" s="39">
        <v>6</v>
      </c>
      <c r="K5" s="39">
        <v>7</v>
      </c>
      <c r="L5" s="39">
        <v>8</v>
      </c>
      <c r="M5" s="206">
        <v>9</v>
      </c>
      <c r="N5" s="206"/>
      <c r="O5" s="39">
        <v>10</v>
      </c>
      <c r="P5" s="39">
        <v>11</v>
      </c>
      <c r="Q5" s="39">
        <v>12</v>
      </c>
      <c r="R5" s="39">
        <v>13</v>
      </c>
      <c r="S5" s="41">
        <v>14</v>
      </c>
      <c r="T5" s="41">
        <v>15</v>
      </c>
      <c r="U5" s="41">
        <v>16</v>
      </c>
      <c r="V5" s="41">
        <v>17</v>
      </c>
      <c r="W5" s="206">
        <v>18</v>
      </c>
      <c r="X5" s="206"/>
      <c r="Y5" s="41">
        <v>19</v>
      </c>
      <c r="Z5" s="41">
        <v>20</v>
      </c>
      <c r="AA5" s="41">
        <v>21</v>
      </c>
      <c r="AB5" s="206">
        <v>22</v>
      </c>
      <c r="AC5" s="206"/>
      <c r="AD5" s="41">
        <v>23</v>
      </c>
      <c r="AE5" s="41">
        <v>24</v>
      </c>
      <c r="AF5" s="41">
        <v>25</v>
      </c>
      <c r="AG5" s="206">
        <v>26</v>
      </c>
      <c r="AH5" s="206"/>
      <c r="AI5" s="41">
        <v>27</v>
      </c>
      <c r="AJ5" s="41">
        <v>28</v>
      </c>
      <c r="AK5" s="41">
        <v>29</v>
      </c>
      <c r="AL5" s="41">
        <v>30</v>
      </c>
      <c r="AM5" s="206">
        <v>31</v>
      </c>
      <c r="AN5" s="206"/>
      <c r="AO5" s="41">
        <v>32</v>
      </c>
      <c r="AP5" s="41">
        <v>33</v>
      </c>
      <c r="AQ5" s="41">
        <v>34</v>
      </c>
      <c r="AR5" s="206">
        <v>35</v>
      </c>
      <c r="AS5" s="206"/>
      <c r="AT5" s="41">
        <v>36</v>
      </c>
      <c r="AU5" s="41">
        <v>37</v>
      </c>
      <c r="AV5" s="41">
        <v>38</v>
      </c>
      <c r="AW5" s="41">
        <v>39</v>
      </c>
      <c r="AX5" s="206">
        <v>40</v>
      </c>
      <c r="AY5" s="206"/>
      <c r="AZ5" s="41">
        <v>41</v>
      </c>
      <c r="BA5" s="41">
        <v>42</v>
      </c>
      <c r="BB5" s="41">
        <v>43</v>
      </c>
      <c r="BC5" s="206">
        <v>44</v>
      </c>
      <c r="BD5" s="206"/>
      <c r="BE5" s="41">
        <v>45</v>
      </c>
      <c r="BF5" s="41">
        <v>46</v>
      </c>
      <c r="BG5" s="41">
        <v>47</v>
      </c>
      <c r="BH5" s="206">
        <v>48</v>
      </c>
      <c r="BI5" s="206"/>
      <c r="BJ5" s="41">
        <v>49</v>
      </c>
      <c r="BK5" s="41">
        <v>50</v>
      </c>
      <c r="BL5" s="41">
        <v>51</v>
      </c>
      <c r="BM5" s="41">
        <v>52</v>
      </c>
    </row>
    <row r="6" spans="2:65" ht="12.75" customHeight="1" x14ac:dyDescent="0.3">
      <c r="B6" s="201">
        <v>1</v>
      </c>
      <c r="C6" s="201"/>
      <c r="D6" s="42"/>
      <c r="E6" s="42"/>
      <c r="F6" s="42"/>
      <c r="G6" s="42"/>
      <c r="H6" s="203" t="s">
        <v>51</v>
      </c>
      <c r="I6" s="203"/>
      <c r="J6" s="43" t="s">
        <v>51</v>
      </c>
      <c r="K6" s="44"/>
      <c r="L6" s="44"/>
      <c r="M6" s="204"/>
      <c r="N6" s="204"/>
      <c r="O6" s="44"/>
      <c r="P6" s="44"/>
      <c r="Q6" s="44"/>
      <c r="R6" s="43" t="s">
        <v>52</v>
      </c>
      <c r="S6" s="44"/>
      <c r="T6" s="44"/>
      <c r="U6" s="44"/>
      <c r="V6" s="44"/>
      <c r="W6" s="204" t="s">
        <v>53</v>
      </c>
      <c r="X6" s="204"/>
      <c r="Y6" s="43" t="s">
        <v>53</v>
      </c>
      <c r="Z6" s="43"/>
      <c r="AA6" s="43"/>
      <c r="AB6" s="203" t="s">
        <v>54</v>
      </c>
      <c r="AC6" s="203"/>
      <c r="AD6" s="45" t="s">
        <v>54</v>
      </c>
      <c r="AE6" s="44"/>
      <c r="AF6" s="43" t="s">
        <v>51</v>
      </c>
      <c r="AG6" s="203" t="s">
        <v>51</v>
      </c>
      <c r="AH6" s="203"/>
      <c r="AI6" s="44"/>
      <c r="AJ6" s="44" t="s">
        <v>55</v>
      </c>
      <c r="AK6" s="44" t="s">
        <v>55</v>
      </c>
      <c r="AL6" s="44"/>
      <c r="AM6" s="204"/>
      <c r="AN6" s="204"/>
      <c r="AO6" s="44"/>
      <c r="AP6" s="43" t="s">
        <v>52</v>
      </c>
      <c r="AQ6" s="44"/>
      <c r="AR6" s="204"/>
      <c r="AS6" s="204"/>
      <c r="AT6" s="44"/>
      <c r="AU6" s="44"/>
      <c r="AV6" s="44"/>
      <c r="AW6" s="44"/>
      <c r="AX6" s="204"/>
      <c r="AY6" s="204"/>
      <c r="AZ6" s="42"/>
      <c r="BA6" s="46"/>
      <c r="BB6" s="46"/>
      <c r="BC6" s="202" t="s">
        <v>54</v>
      </c>
      <c r="BD6" s="202"/>
      <c r="BE6" s="42" t="s">
        <v>54</v>
      </c>
      <c r="BF6" s="42" t="s">
        <v>54</v>
      </c>
      <c r="BG6" s="42" t="s">
        <v>54</v>
      </c>
      <c r="BH6" s="192" t="s">
        <v>54</v>
      </c>
      <c r="BI6" s="192"/>
      <c r="BJ6" s="42" t="s">
        <v>54</v>
      </c>
      <c r="BK6" s="42" t="s">
        <v>54</v>
      </c>
      <c r="BL6" s="42" t="s">
        <v>54</v>
      </c>
      <c r="BM6" s="42" t="s">
        <v>54</v>
      </c>
    </row>
    <row r="7" spans="2:65" ht="12.65" customHeight="1" x14ac:dyDescent="0.3">
      <c r="B7" s="201">
        <v>2</v>
      </c>
      <c r="C7" s="201"/>
      <c r="D7" s="42"/>
      <c r="E7" s="42"/>
      <c r="F7" s="42"/>
      <c r="G7" s="42"/>
      <c r="H7" s="192"/>
      <c r="I7" s="192"/>
      <c r="J7" s="42"/>
      <c r="K7" s="46" t="s">
        <v>51</v>
      </c>
      <c r="L7" s="46" t="s">
        <v>51</v>
      </c>
      <c r="M7" s="192" t="s">
        <v>55</v>
      </c>
      <c r="N7" s="192"/>
      <c r="O7" s="42" t="s">
        <v>55</v>
      </c>
      <c r="P7" s="42" t="s">
        <v>55</v>
      </c>
      <c r="Q7" s="42" t="s">
        <v>55</v>
      </c>
      <c r="R7" s="42"/>
      <c r="S7" s="46" t="s">
        <v>52</v>
      </c>
      <c r="T7" s="42"/>
      <c r="U7" s="42"/>
      <c r="V7" s="42"/>
      <c r="W7" s="202" t="s">
        <v>53</v>
      </c>
      <c r="X7" s="202"/>
      <c r="Y7" s="46" t="s">
        <v>53</v>
      </c>
      <c r="Z7" s="46"/>
      <c r="AA7" s="46"/>
      <c r="AB7" s="202" t="s">
        <v>54</v>
      </c>
      <c r="AC7" s="202"/>
      <c r="AD7" s="48" t="s">
        <v>54</v>
      </c>
      <c r="AE7" s="42"/>
      <c r="AF7" s="42"/>
      <c r="AG7" s="202" t="s">
        <v>51</v>
      </c>
      <c r="AH7" s="202"/>
      <c r="AI7" s="46" t="s">
        <v>51</v>
      </c>
      <c r="AJ7" s="42"/>
      <c r="AK7" s="42"/>
      <c r="AL7" s="42"/>
      <c r="AM7" s="202" t="s">
        <v>56</v>
      </c>
      <c r="AN7" s="202"/>
      <c r="AO7" s="46" t="s">
        <v>56</v>
      </c>
      <c r="AP7" s="42" t="s">
        <v>56</v>
      </c>
      <c r="AQ7" s="46" t="s">
        <v>52</v>
      </c>
      <c r="AR7" s="192"/>
      <c r="AS7" s="192"/>
      <c r="AT7" s="42"/>
      <c r="AU7" s="42"/>
      <c r="AV7" s="42"/>
      <c r="AW7" s="42"/>
      <c r="AX7" s="192"/>
      <c r="AY7" s="192"/>
      <c r="AZ7" s="42"/>
      <c r="BA7" s="46"/>
      <c r="BB7" s="46"/>
      <c r="BC7" s="202" t="s">
        <v>54</v>
      </c>
      <c r="BD7" s="202"/>
      <c r="BE7" s="42" t="s">
        <v>54</v>
      </c>
      <c r="BF7" s="42" t="s">
        <v>54</v>
      </c>
      <c r="BG7" s="42" t="s">
        <v>54</v>
      </c>
      <c r="BH7" s="192" t="s">
        <v>54</v>
      </c>
      <c r="BI7" s="192"/>
      <c r="BJ7" s="42" t="s">
        <v>54</v>
      </c>
      <c r="BK7" s="42" t="s">
        <v>54</v>
      </c>
      <c r="BL7" s="42" t="s">
        <v>54</v>
      </c>
      <c r="BM7" s="42" t="s">
        <v>54</v>
      </c>
    </row>
    <row r="8" spans="2:65" ht="12.75" customHeight="1" x14ac:dyDescent="0.3">
      <c r="B8" s="201">
        <v>3</v>
      </c>
      <c r="C8" s="201"/>
      <c r="D8" s="42"/>
      <c r="E8" s="42"/>
      <c r="F8" s="42"/>
      <c r="G8" s="42"/>
      <c r="H8" s="192"/>
      <c r="I8" s="192"/>
      <c r="J8" s="42"/>
      <c r="K8" s="42"/>
      <c r="L8" s="46" t="s">
        <v>51</v>
      </c>
      <c r="M8" s="202" t="s">
        <v>51</v>
      </c>
      <c r="N8" s="202"/>
      <c r="O8" s="46" t="s">
        <v>51</v>
      </c>
      <c r="P8" s="42" t="s">
        <v>56</v>
      </c>
      <c r="Q8" s="42" t="s">
        <v>56</v>
      </c>
      <c r="R8" s="42" t="s">
        <v>56</v>
      </c>
      <c r="S8" s="42" t="s">
        <v>56</v>
      </c>
      <c r="T8" s="46" t="s">
        <v>52</v>
      </c>
      <c r="U8" s="46" t="s">
        <v>52</v>
      </c>
      <c r="V8" s="42"/>
      <c r="W8" s="202" t="s">
        <v>53</v>
      </c>
      <c r="X8" s="202"/>
      <c r="Y8" s="46" t="s">
        <v>53</v>
      </c>
      <c r="Z8" s="46"/>
      <c r="AA8" s="46"/>
      <c r="AB8" s="202" t="s">
        <v>54</v>
      </c>
      <c r="AC8" s="202"/>
      <c r="AD8" s="48" t="s">
        <v>54</v>
      </c>
      <c r="AE8" s="42"/>
      <c r="AF8" s="42"/>
      <c r="AG8" s="192"/>
      <c r="AH8" s="192"/>
      <c r="AI8" s="42"/>
      <c r="AJ8" s="46" t="s">
        <v>51</v>
      </c>
      <c r="AK8" s="46" t="s">
        <v>51</v>
      </c>
      <c r="AL8" s="46" t="s">
        <v>51</v>
      </c>
      <c r="AM8" s="203"/>
      <c r="AN8" s="203"/>
      <c r="AO8" s="43" t="s">
        <v>56</v>
      </c>
      <c r="AP8" s="42" t="s">
        <v>56</v>
      </c>
      <c r="AQ8" s="42" t="s">
        <v>56</v>
      </c>
      <c r="AR8" s="192" t="s">
        <v>56</v>
      </c>
      <c r="AS8" s="192"/>
      <c r="AT8" s="42"/>
      <c r="AU8" s="46" t="s">
        <v>52</v>
      </c>
      <c r="AV8" s="46" t="s">
        <v>52</v>
      </c>
      <c r="AW8" s="42"/>
      <c r="AX8" s="192"/>
      <c r="AY8" s="192"/>
      <c r="AZ8" s="42"/>
      <c r="BA8" s="46"/>
      <c r="BB8" s="46"/>
      <c r="BC8" s="202" t="s">
        <v>54</v>
      </c>
      <c r="BD8" s="202"/>
      <c r="BE8" s="46" t="s">
        <v>54</v>
      </c>
      <c r="BF8" s="46" t="s">
        <v>54</v>
      </c>
      <c r="BG8" s="46" t="s">
        <v>54</v>
      </c>
      <c r="BH8" s="202" t="s">
        <v>54</v>
      </c>
      <c r="BI8" s="202"/>
      <c r="BJ8" s="46" t="s">
        <v>54</v>
      </c>
      <c r="BK8" s="46" t="s">
        <v>54</v>
      </c>
      <c r="BL8" s="46" t="s">
        <v>54</v>
      </c>
      <c r="BM8" s="46" t="s">
        <v>54</v>
      </c>
    </row>
    <row r="9" spans="2:65" ht="12.75" customHeight="1" x14ac:dyDescent="0.3">
      <c r="B9" s="201">
        <v>4</v>
      </c>
      <c r="C9" s="201"/>
      <c r="D9" s="42"/>
      <c r="E9" s="42"/>
      <c r="F9" s="42"/>
      <c r="G9" s="42"/>
      <c r="H9" s="192"/>
      <c r="I9" s="192"/>
      <c r="J9" s="42"/>
      <c r="K9" s="42"/>
      <c r="L9" s="42"/>
      <c r="M9" s="202" t="s">
        <v>51</v>
      </c>
      <c r="N9" s="202"/>
      <c r="O9" s="46" t="s">
        <v>51</v>
      </c>
      <c r="P9" s="46" t="s">
        <v>51</v>
      </c>
      <c r="Q9" s="42" t="s">
        <v>56</v>
      </c>
      <c r="R9" s="42" t="s">
        <v>56</v>
      </c>
      <c r="S9" s="42" t="s">
        <v>56</v>
      </c>
      <c r="T9" s="42" t="s">
        <v>56</v>
      </c>
      <c r="U9" s="46" t="s">
        <v>52</v>
      </c>
      <c r="V9" s="46" t="s">
        <v>52</v>
      </c>
      <c r="W9" s="202" t="s">
        <v>53</v>
      </c>
      <c r="X9" s="202"/>
      <c r="Y9" s="46" t="s">
        <v>53</v>
      </c>
      <c r="Z9" s="46"/>
      <c r="AA9" s="46"/>
      <c r="AB9" s="202" t="s">
        <v>54</v>
      </c>
      <c r="AC9" s="202"/>
      <c r="AD9" s="48" t="s">
        <v>54</v>
      </c>
      <c r="AE9" s="42"/>
      <c r="AF9" s="42"/>
      <c r="AG9" s="192"/>
      <c r="AH9" s="192"/>
      <c r="AI9" s="42"/>
      <c r="AJ9" s="42"/>
      <c r="AK9" s="46" t="s">
        <v>51</v>
      </c>
      <c r="AL9" s="46" t="s">
        <v>51</v>
      </c>
      <c r="AM9" s="202" t="s">
        <v>51</v>
      </c>
      <c r="AN9" s="202"/>
      <c r="AO9" s="42"/>
      <c r="AP9" s="42" t="s">
        <v>56</v>
      </c>
      <c r="AQ9" s="42"/>
      <c r="AR9" s="192"/>
      <c r="AS9" s="192"/>
      <c r="AT9" s="49"/>
      <c r="AU9" s="49"/>
      <c r="AV9" s="48" t="s">
        <v>52</v>
      </c>
      <c r="AW9" s="50" t="s">
        <v>52</v>
      </c>
      <c r="AX9" s="191"/>
      <c r="AY9" s="191"/>
      <c r="AZ9" s="50"/>
      <c r="BA9" s="50"/>
      <c r="BB9" s="50"/>
      <c r="BC9" s="202" t="s">
        <v>54</v>
      </c>
      <c r="BD9" s="202"/>
      <c r="BE9" s="48" t="s">
        <v>54</v>
      </c>
      <c r="BF9" s="46" t="s">
        <v>54</v>
      </c>
      <c r="BG9" s="46" t="s">
        <v>54</v>
      </c>
      <c r="BH9" s="202" t="s">
        <v>54</v>
      </c>
      <c r="BI9" s="202"/>
      <c r="BJ9" s="46" t="s">
        <v>54</v>
      </c>
      <c r="BK9" s="46" t="s">
        <v>54</v>
      </c>
      <c r="BL9" s="46" t="s">
        <v>54</v>
      </c>
      <c r="BM9" s="46" t="s">
        <v>54</v>
      </c>
    </row>
    <row r="10" spans="2:65" ht="12.75" customHeight="1" x14ac:dyDescent="0.3">
      <c r="B10" s="201">
        <v>5</v>
      </c>
      <c r="C10" s="201"/>
      <c r="D10" s="42"/>
      <c r="E10" s="42"/>
      <c r="F10" s="42"/>
      <c r="G10" s="42"/>
      <c r="H10" s="192"/>
      <c r="I10" s="192"/>
      <c r="J10" s="46" t="s">
        <v>51</v>
      </c>
      <c r="K10" s="46" t="s">
        <v>51</v>
      </c>
      <c r="L10" s="46" t="s">
        <v>51</v>
      </c>
      <c r="M10" s="192"/>
      <c r="N10" s="192"/>
      <c r="O10" s="46" t="s">
        <v>57</v>
      </c>
      <c r="P10" s="46" t="s">
        <v>57</v>
      </c>
      <c r="Q10" s="46" t="s">
        <v>57</v>
      </c>
      <c r="R10" s="46" t="s">
        <v>57</v>
      </c>
      <c r="S10" s="42"/>
      <c r="T10" s="42"/>
      <c r="U10" s="46" t="s">
        <v>52</v>
      </c>
      <c r="V10" s="46" t="s">
        <v>52</v>
      </c>
      <c r="W10" s="202" t="s">
        <v>53</v>
      </c>
      <c r="X10" s="202"/>
      <c r="Y10" s="46" t="s">
        <v>53</v>
      </c>
      <c r="Z10" s="46"/>
      <c r="AA10" s="47" t="s">
        <v>58</v>
      </c>
      <c r="AB10" s="202" t="s">
        <v>58</v>
      </c>
      <c r="AC10" s="202"/>
      <c r="AD10" s="51" t="s">
        <v>58</v>
      </c>
      <c r="AE10" s="47" t="s">
        <v>59</v>
      </c>
      <c r="AF10" s="47" t="s">
        <v>59</v>
      </c>
      <c r="AG10" s="202" t="s">
        <v>59</v>
      </c>
      <c r="AH10" s="202"/>
      <c r="AI10" s="46" t="s">
        <v>54</v>
      </c>
      <c r="AJ10" s="46" t="s">
        <v>54</v>
      </c>
      <c r="AK10" s="46" t="s">
        <v>54</v>
      </c>
      <c r="AL10" s="46" t="s">
        <v>54</v>
      </c>
      <c r="AM10" s="192"/>
      <c r="AN10" s="192"/>
      <c r="AO10" s="42"/>
      <c r="AP10" s="42"/>
      <c r="AQ10" s="42"/>
      <c r="AR10" s="192"/>
      <c r="AS10" s="192"/>
      <c r="AT10" s="49"/>
      <c r="AU10" s="49"/>
      <c r="AV10" s="48"/>
      <c r="AW10" s="50"/>
      <c r="AX10" s="191"/>
      <c r="AY10" s="191"/>
      <c r="AZ10" s="50"/>
      <c r="BA10" s="50"/>
      <c r="BB10" s="50"/>
      <c r="BC10" s="191"/>
      <c r="BD10" s="191"/>
      <c r="BE10" s="49"/>
      <c r="BF10" s="42"/>
      <c r="BG10" s="42"/>
      <c r="BH10" s="192"/>
      <c r="BI10" s="192"/>
      <c r="BJ10" s="42"/>
      <c r="BK10" s="42"/>
      <c r="BL10" s="42"/>
      <c r="BM10" s="42"/>
    </row>
    <row r="11" spans="2:65" ht="7.5" customHeight="1" x14ac:dyDescent="0.3"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4"/>
      <c r="AD11" s="54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5"/>
      <c r="AW11" s="55"/>
      <c r="AX11" s="55"/>
      <c r="AY11" s="55"/>
      <c r="AZ11" s="55"/>
      <c r="BA11" s="55"/>
      <c r="BB11" s="55"/>
      <c r="BC11" s="55"/>
      <c r="BD11" s="53"/>
      <c r="BE11" s="53"/>
      <c r="BF11" s="53"/>
      <c r="BG11" s="53"/>
      <c r="BH11" s="53"/>
      <c r="BI11" s="53"/>
      <c r="BJ11" s="53"/>
      <c r="BK11" s="53"/>
      <c r="BL11" s="53"/>
      <c r="BM11" s="53"/>
    </row>
    <row r="12" spans="2:65" x14ac:dyDescent="0.3">
      <c r="C12" s="56" t="s">
        <v>60</v>
      </c>
    </row>
    <row r="14" spans="2:65" ht="13.4" customHeight="1" x14ac:dyDescent="0.3"/>
    <row r="15" spans="2:65" ht="13.4" customHeight="1" x14ac:dyDescent="0.3">
      <c r="B15" s="57"/>
      <c r="C15" s="193" t="s">
        <v>61</v>
      </c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</row>
    <row r="16" spans="2:65" ht="10" customHeight="1" x14ac:dyDescent="0.3"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</row>
    <row r="17" spans="2:65" ht="23.5" customHeight="1" x14ac:dyDescent="0.3">
      <c r="B17" s="57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5" t="s">
        <v>62</v>
      </c>
      <c r="T17" s="195"/>
      <c r="U17" s="195"/>
      <c r="V17" s="195"/>
      <c r="W17" s="195"/>
      <c r="X17" s="195"/>
      <c r="Y17" s="195"/>
      <c r="Z17" s="195" t="s">
        <v>63</v>
      </c>
      <c r="AA17" s="195"/>
      <c r="AB17" s="195"/>
      <c r="AC17" s="195"/>
      <c r="AD17" s="195"/>
      <c r="AE17" s="195"/>
      <c r="AF17" s="195"/>
      <c r="AG17" s="195" t="s">
        <v>64</v>
      </c>
      <c r="AH17" s="195"/>
      <c r="AI17" s="195"/>
      <c r="AJ17" s="195"/>
      <c r="AK17" s="195"/>
      <c r="AL17" s="195"/>
      <c r="AM17" s="195"/>
      <c r="AN17" s="195"/>
      <c r="AO17" s="195" t="s">
        <v>65</v>
      </c>
      <c r="AP17" s="195"/>
      <c r="AQ17" s="195"/>
      <c r="AR17" s="195"/>
      <c r="AS17" s="195"/>
      <c r="AT17" s="195"/>
      <c r="AU17" s="195"/>
      <c r="AV17" s="196" t="s">
        <v>66</v>
      </c>
      <c r="AW17" s="196"/>
      <c r="AX17" s="196"/>
      <c r="AY17" s="196"/>
      <c r="AZ17" s="196"/>
      <c r="BA17" s="197" t="s">
        <v>67</v>
      </c>
      <c r="BB17" s="197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</row>
    <row r="18" spans="2:65" ht="15" customHeight="1" x14ac:dyDescent="0.3">
      <c r="B18" s="57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8" t="s">
        <v>68</v>
      </c>
      <c r="T18" s="198"/>
      <c r="U18" s="198" t="s">
        <v>69</v>
      </c>
      <c r="V18" s="198"/>
      <c r="W18" s="199" t="s">
        <v>70</v>
      </c>
      <c r="X18" s="199"/>
      <c r="Y18" s="199"/>
      <c r="Z18" s="198" t="s">
        <v>71</v>
      </c>
      <c r="AA18" s="198"/>
      <c r="AB18" s="198" t="s">
        <v>72</v>
      </c>
      <c r="AC18" s="198"/>
      <c r="AD18" s="198"/>
      <c r="AE18" s="199" t="s">
        <v>70</v>
      </c>
      <c r="AF18" s="199"/>
      <c r="AG18" s="198" t="s">
        <v>73</v>
      </c>
      <c r="AH18" s="198"/>
      <c r="AI18" s="198"/>
      <c r="AJ18" s="198" t="s">
        <v>74</v>
      </c>
      <c r="AK18" s="198"/>
      <c r="AL18" s="199" t="s">
        <v>70</v>
      </c>
      <c r="AM18" s="199"/>
      <c r="AN18" s="199"/>
      <c r="AO18" s="198" t="s">
        <v>75</v>
      </c>
      <c r="AP18" s="198"/>
      <c r="AQ18" s="198" t="s">
        <v>76</v>
      </c>
      <c r="AR18" s="198"/>
      <c r="AS18" s="198"/>
      <c r="AT18" s="199" t="s">
        <v>70</v>
      </c>
      <c r="AU18" s="199"/>
      <c r="AV18" s="200" t="s">
        <v>77</v>
      </c>
      <c r="AW18" s="200"/>
      <c r="AX18" s="190" t="s">
        <v>70</v>
      </c>
      <c r="AY18" s="190"/>
      <c r="AZ18" s="190"/>
      <c r="BA18" s="190"/>
      <c r="BB18" s="190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</row>
    <row r="19" spans="2:65" ht="12.75" customHeight="1" x14ac:dyDescent="0.3">
      <c r="B19" s="57"/>
      <c r="C19" s="60" t="s">
        <v>55</v>
      </c>
      <c r="D19" s="188" t="s">
        <v>78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78"/>
      <c r="T19" s="178"/>
      <c r="U19" s="178" t="s">
        <v>79</v>
      </c>
      <c r="V19" s="178"/>
      <c r="W19" s="179" t="s">
        <v>79</v>
      </c>
      <c r="X19" s="179"/>
      <c r="Y19" s="179"/>
      <c r="Z19" s="178" t="s">
        <v>80</v>
      </c>
      <c r="AA19" s="178"/>
      <c r="AB19" s="178" t="s">
        <v>81</v>
      </c>
      <c r="AC19" s="178"/>
      <c r="AD19" s="178"/>
      <c r="AE19" s="179" t="s">
        <v>82</v>
      </c>
      <c r="AF19" s="179"/>
      <c r="AG19" s="180"/>
      <c r="AH19" s="180"/>
      <c r="AI19" s="180"/>
      <c r="AJ19" s="178"/>
      <c r="AK19" s="178"/>
      <c r="AL19" s="179"/>
      <c r="AM19" s="179"/>
      <c r="AN19" s="179"/>
      <c r="AO19" s="178"/>
      <c r="AP19" s="178"/>
      <c r="AQ19" s="178"/>
      <c r="AR19" s="178"/>
      <c r="AS19" s="178"/>
      <c r="AT19" s="179"/>
      <c r="AU19" s="179"/>
      <c r="AV19" s="180"/>
      <c r="AW19" s="180"/>
      <c r="AX19" s="181"/>
      <c r="AY19" s="181"/>
      <c r="AZ19" s="181"/>
      <c r="BA19" s="181"/>
      <c r="BB19" s="18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</row>
    <row r="20" spans="2:65" ht="12.75" customHeight="1" x14ac:dyDescent="0.3">
      <c r="B20" s="57"/>
      <c r="C20" s="60" t="s">
        <v>56</v>
      </c>
      <c r="D20" s="188" t="s">
        <v>83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78"/>
      <c r="T20" s="178"/>
      <c r="U20" s="178"/>
      <c r="V20" s="178"/>
      <c r="W20" s="179"/>
      <c r="X20" s="179"/>
      <c r="Y20" s="179"/>
      <c r="Z20" s="178"/>
      <c r="AA20" s="178"/>
      <c r="AB20" s="178"/>
      <c r="AC20" s="178"/>
      <c r="AD20" s="178"/>
      <c r="AE20" s="179"/>
      <c r="AF20" s="179"/>
      <c r="AG20" s="180" t="s">
        <v>80</v>
      </c>
      <c r="AH20" s="180"/>
      <c r="AI20" s="180"/>
      <c r="AJ20" s="178" t="s">
        <v>80</v>
      </c>
      <c r="AK20" s="178"/>
      <c r="AL20" s="179" t="s">
        <v>84</v>
      </c>
      <c r="AM20" s="179"/>
      <c r="AN20" s="179"/>
      <c r="AO20" s="178" t="s">
        <v>80</v>
      </c>
      <c r="AP20" s="178"/>
      <c r="AQ20" s="178" t="s">
        <v>85</v>
      </c>
      <c r="AR20" s="178"/>
      <c r="AS20" s="178"/>
      <c r="AT20" s="179" t="s">
        <v>86</v>
      </c>
      <c r="AU20" s="179"/>
      <c r="AV20" s="180"/>
      <c r="AW20" s="180"/>
      <c r="AX20" s="181"/>
      <c r="AY20" s="181"/>
      <c r="AZ20" s="181"/>
      <c r="BA20" s="181"/>
      <c r="BB20" s="18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</row>
    <row r="21" spans="2:65" ht="13.5" customHeight="1" x14ac:dyDescent="0.3">
      <c r="B21" s="57"/>
      <c r="C21" s="60" t="s">
        <v>57</v>
      </c>
      <c r="D21" s="188" t="s">
        <v>87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78"/>
      <c r="T21" s="178"/>
      <c r="U21" s="178"/>
      <c r="V21" s="178"/>
      <c r="W21" s="179"/>
      <c r="X21" s="179"/>
      <c r="Y21" s="179"/>
      <c r="Z21" s="178"/>
      <c r="AA21" s="178"/>
      <c r="AB21" s="178"/>
      <c r="AC21" s="178"/>
      <c r="AD21" s="178"/>
      <c r="AE21" s="179"/>
      <c r="AF21" s="179"/>
      <c r="AG21" s="180"/>
      <c r="AH21" s="180"/>
      <c r="AI21" s="180"/>
      <c r="AJ21" s="178"/>
      <c r="AK21" s="178"/>
      <c r="AL21" s="179"/>
      <c r="AM21" s="179"/>
      <c r="AN21" s="179"/>
      <c r="AO21" s="178"/>
      <c r="AP21" s="178"/>
      <c r="AQ21" s="178"/>
      <c r="AR21" s="178"/>
      <c r="AS21" s="178"/>
      <c r="AT21" s="179"/>
      <c r="AU21" s="179"/>
      <c r="AV21" s="180" t="s">
        <v>80</v>
      </c>
      <c r="AW21" s="180"/>
      <c r="AX21" s="181" t="s">
        <v>80</v>
      </c>
      <c r="AY21" s="181"/>
      <c r="AZ21" s="181"/>
      <c r="BA21" s="181"/>
      <c r="BB21" s="18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</row>
    <row r="22" spans="2:65" ht="28" customHeight="1" x14ac:dyDescent="0.3">
      <c r="B22" s="57"/>
      <c r="C22" s="60" t="s">
        <v>59</v>
      </c>
      <c r="D22" s="188" t="s">
        <v>88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78"/>
      <c r="T22" s="178"/>
      <c r="U22" s="178"/>
      <c r="V22" s="178"/>
      <c r="W22" s="179"/>
      <c r="X22" s="179"/>
      <c r="Y22" s="179"/>
      <c r="Z22" s="178"/>
      <c r="AA22" s="178"/>
      <c r="AB22" s="178"/>
      <c r="AC22" s="178"/>
      <c r="AD22" s="178"/>
      <c r="AE22" s="179"/>
      <c r="AF22" s="179"/>
      <c r="AG22" s="180"/>
      <c r="AH22" s="180"/>
      <c r="AI22" s="180"/>
      <c r="AJ22" s="178"/>
      <c r="AK22" s="178"/>
      <c r="AL22" s="179"/>
      <c r="AM22" s="179"/>
      <c r="AN22" s="179"/>
      <c r="AO22" s="178"/>
      <c r="AP22" s="178"/>
      <c r="AQ22" s="178"/>
      <c r="AR22" s="178"/>
      <c r="AS22" s="178"/>
      <c r="AT22" s="179"/>
      <c r="AU22" s="179"/>
      <c r="AV22" s="180" t="s">
        <v>81</v>
      </c>
      <c r="AW22" s="180"/>
      <c r="AX22" s="181"/>
      <c r="AY22" s="181"/>
      <c r="AZ22" s="181"/>
      <c r="BA22" s="181"/>
      <c r="BB22" s="18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</row>
    <row r="23" spans="2:65" ht="16.5" customHeight="1" x14ac:dyDescent="0.3">
      <c r="B23" s="57"/>
      <c r="C23" s="60" t="s">
        <v>58</v>
      </c>
      <c r="D23" s="188" t="s">
        <v>89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78"/>
      <c r="T23" s="178"/>
      <c r="U23" s="178"/>
      <c r="V23" s="178"/>
      <c r="W23" s="179"/>
      <c r="X23" s="179"/>
      <c r="Y23" s="179"/>
      <c r="Z23" s="178"/>
      <c r="AA23" s="178"/>
      <c r="AB23" s="62"/>
      <c r="AC23" s="63"/>
      <c r="AD23" s="64"/>
      <c r="AE23" s="179"/>
      <c r="AF23" s="179"/>
      <c r="AG23" s="180"/>
      <c r="AH23" s="180"/>
      <c r="AI23" s="180"/>
      <c r="AJ23" s="178"/>
      <c r="AK23" s="178"/>
      <c r="AL23" s="179"/>
      <c r="AM23" s="179"/>
      <c r="AN23" s="179"/>
      <c r="AO23" s="178"/>
      <c r="AP23" s="178"/>
      <c r="AQ23" s="178"/>
      <c r="AR23" s="178"/>
      <c r="AS23" s="178"/>
      <c r="AT23" s="179"/>
      <c r="AU23" s="179"/>
      <c r="AV23" s="180" t="s">
        <v>81</v>
      </c>
      <c r="AW23" s="180"/>
      <c r="AX23" s="181"/>
      <c r="AY23" s="181"/>
      <c r="AZ23" s="181"/>
      <c r="BA23" s="181"/>
      <c r="BB23" s="18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</row>
    <row r="24" spans="2:65" ht="12.75" customHeight="1" x14ac:dyDescent="0.3">
      <c r="C24" s="60" t="s">
        <v>54</v>
      </c>
      <c r="D24" s="188" t="s">
        <v>90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78" t="s">
        <v>79</v>
      </c>
      <c r="T24" s="178"/>
      <c r="U24" s="178" t="s">
        <v>84</v>
      </c>
      <c r="V24" s="178"/>
      <c r="W24" s="179"/>
      <c r="X24" s="179"/>
      <c r="Y24" s="179"/>
      <c r="Z24" s="178" t="s">
        <v>79</v>
      </c>
      <c r="AA24" s="178"/>
      <c r="AB24" s="189" t="s">
        <v>84</v>
      </c>
      <c r="AC24" s="189"/>
      <c r="AD24" s="64"/>
      <c r="AE24" s="179"/>
      <c r="AF24" s="179"/>
      <c r="AG24" s="180" t="s">
        <v>79</v>
      </c>
      <c r="AH24" s="180"/>
      <c r="AI24" s="180"/>
      <c r="AJ24" s="178" t="s">
        <v>84</v>
      </c>
      <c r="AK24" s="178"/>
      <c r="AL24" s="179"/>
      <c r="AM24" s="179"/>
      <c r="AN24" s="179"/>
      <c r="AO24" s="178" t="s">
        <v>79</v>
      </c>
      <c r="AP24" s="178"/>
      <c r="AQ24" s="178" t="s">
        <v>84</v>
      </c>
      <c r="AR24" s="178"/>
      <c r="AS24" s="178"/>
      <c r="AT24" s="179"/>
      <c r="AU24" s="179"/>
      <c r="AV24" s="180"/>
      <c r="AW24" s="180"/>
      <c r="AX24" s="181" t="s">
        <v>80</v>
      </c>
      <c r="AY24" s="181"/>
      <c r="AZ24" s="181"/>
      <c r="BA24" s="182"/>
      <c r="BB24" s="182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</row>
    <row r="25" spans="2:65" x14ac:dyDescent="0.3">
      <c r="C25" s="183" t="s">
        <v>67</v>
      </c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4"/>
      <c r="T25" s="184"/>
      <c r="U25" s="184"/>
      <c r="V25" s="184"/>
      <c r="W25" s="185"/>
      <c r="X25" s="185"/>
      <c r="Y25" s="185"/>
      <c r="Z25" s="184"/>
      <c r="AA25" s="184"/>
      <c r="AB25" s="184"/>
      <c r="AC25" s="184"/>
      <c r="AD25" s="184"/>
      <c r="AE25" s="185"/>
      <c r="AF25" s="185"/>
      <c r="AG25" s="184"/>
      <c r="AH25" s="184"/>
      <c r="AI25" s="184"/>
      <c r="AJ25" s="184"/>
      <c r="AK25" s="184"/>
      <c r="AL25" s="185"/>
      <c r="AM25" s="185"/>
      <c r="AN25" s="185"/>
      <c r="AO25" s="184"/>
      <c r="AP25" s="184"/>
      <c r="AQ25" s="184"/>
      <c r="AR25" s="184"/>
      <c r="AS25" s="184"/>
      <c r="AT25" s="185"/>
      <c r="AU25" s="185"/>
      <c r="AV25" s="184"/>
      <c r="AW25" s="184"/>
      <c r="AX25" s="186"/>
      <c r="AY25" s="186"/>
      <c r="AZ25" s="186"/>
      <c r="BA25" s="187"/>
      <c r="BB25" s="187"/>
    </row>
    <row r="26" spans="2:65" x14ac:dyDescent="0.3">
      <c r="D26" s="38" t="s">
        <v>91</v>
      </c>
    </row>
  </sheetData>
  <mergeCells count="213">
    <mergeCell ref="C2:BM2"/>
    <mergeCell ref="B4:B5"/>
    <mergeCell ref="D4:H4"/>
    <mergeCell ref="I4:M4"/>
    <mergeCell ref="N4:R4"/>
    <mergeCell ref="S4:W4"/>
    <mergeCell ref="X4:AB4"/>
    <mergeCell ref="AC4:AG4"/>
    <mergeCell ref="AH4:AM4"/>
    <mergeCell ref="AN4:AR4"/>
    <mergeCell ref="AS4:AX4"/>
    <mergeCell ref="AY4:BC4"/>
    <mergeCell ref="BD4:BH4"/>
    <mergeCell ref="BI4:BM4"/>
    <mergeCell ref="H5:I5"/>
    <mergeCell ref="M5:N5"/>
    <mergeCell ref="W5:X5"/>
    <mergeCell ref="AB5:AC5"/>
    <mergeCell ref="AG5:AH5"/>
    <mergeCell ref="AM5:AN5"/>
    <mergeCell ref="AR5:AS5"/>
    <mergeCell ref="AX5:AY5"/>
    <mergeCell ref="BC5:BD5"/>
    <mergeCell ref="BH5:BI5"/>
    <mergeCell ref="BC6:BD6"/>
    <mergeCell ref="BH6:BI6"/>
    <mergeCell ref="B7:C7"/>
    <mergeCell ref="H7:I7"/>
    <mergeCell ref="M7:N7"/>
    <mergeCell ref="W7:X7"/>
    <mergeCell ref="AB7:AC7"/>
    <mergeCell ref="AG7:AH7"/>
    <mergeCell ref="AM7:AN7"/>
    <mergeCell ref="AR7:AS7"/>
    <mergeCell ref="AX7:AY7"/>
    <mergeCell ref="BC7:BD7"/>
    <mergeCell ref="BH7:BI7"/>
    <mergeCell ref="B6:C6"/>
    <mergeCell ref="H6:I6"/>
    <mergeCell ref="M6:N6"/>
    <mergeCell ref="W6:X6"/>
    <mergeCell ref="AB6:AC6"/>
    <mergeCell ref="AG6:AH6"/>
    <mergeCell ref="AM6:AN6"/>
    <mergeCell ref="AR6:AS6"/>
    <mergeCell ref="AX6:AY6"/>
    <mergeCell ref="BC8:BD8"/>
    <mergeCell ref="BH8:BI8"/>
    <mergeCell ref="B9:C9"/>
    <mergeCell ref="H9:I9"/>
    <mergeCell ref="M9:N9"/>
    <mergeCell ref="W9:X9"/>
    <mergeCell ref="AB9:AC9"/>
    <mergeCell ref="AG9:AH9"/>
    <mergeCell ref="AM9:AN9"/>
    <mergeCell ref="AR9:AS9"/>
    <mergeCell ref="AX9:AY9"/>
    <mergeCell ref="BC9:BD9"/>
    <mergeCell ref="BH9:BI9"/>
    <mergeCell ref="B8:C8"/>
    <mergeCell ref="H8:I8"/>
    <mergeCell ref="M8:N8"/>
    <mergeCell ref="W8:X8"/>
    <mergeCell ref="AB8:AC8"/>
    <mergeCell ref="AG8:AH8"/>
    <mergeCell ref="AM8:AN8"/>
    <mergeCell ref="AR8:AS8"/>
    <mergeCell ref="AX8:AY8"/>
    <mergeCell ref="B10:C10"/>
    <mergeCell ref="H10:I10"/>
    <mergeCell ref="M10:N10"/>
    <mergeCell ref="W10:X10"/>
    <mergeCell ref="AB10:AC10"/>
    <mergeCell ref="AG10:AH10"/>
    <mergeCell ref="AM10:AN10"/>
    <mergeCell ref="AR10:AS10"/>
    <mergeCell ref="AX10:AY10"/>
    <mergeCell ref="BC10:BD10"/>
    <mergeCell ref="BH10:BI10"/>
    <mergeCell ref="C15:BM15"/>
    <mergeCell ref="C17:R18"/>
    <mergeCell ref="S17:Y17"/>
    <mergeCell ref="Z17:AF17"/>
    <mergeCell ref="AG17:AN17"/>
    <mergeCell ref="AO17:AU17"/>
    <mergeCell ref="AV17:AZ17"/>
    <mergeCell ref="BA17:BB17"/>
    <mergeCell ref="S18:T18"/>
    <mergeCell ref="U18:V18"/>
    <mergeCell ref="W18:Y18"/>
    <mergeCell ref="Z18:AA18"/>
    <mergeCell ref="AB18:AD18"/>
    <mergeCell ref="AE18:AF18"/>
    <mergeCell ref="AG18:AI18"/>
    <mergeCell ref="AJ18:AK18"/>
    <mergeCell ref="AL18:AN18"/>
    <mergeCell ref="AO18:AP18"/>
    <mergeCell ref="AQ18:AS18"/>
    <mergeCell ref="AT18:AU18"/>
    <mergeCell ref="AV18:AW18"/>
    <mergeCell ref="AX18:AZ18"/>
    <mergeCell ref="D19:R19"/>
    <mergeCell ref="S19:T19"/>
    <mergeCell ref="U19:V19"/>
    <mergeCell ref="W19:Y19"/>
    <mergeCell ref="Z19:AA19"/>
    <mergeCell ref="AB19:AD19"/>
    <mergeCell ref="AE19:AF19"/>
    <mergeCell ref="AG19:AI19"/>
    <mergeCell ref="AJ19:AK19"/>
    <mergeCell ref="U20:V20"/>
    <mergeCell ref="W20:Y20"/>
    <mergeCell ref="Z20:AA20"/>
    <mergeCell ref="AB20:AD20"/>
    <mergeCell ref="AE20:AF20"/>
    <mergeCell ref="AG20:AI20"/>
    <mergeCell ref="AJ20:AK20"/>
    <mergeCell ref="BA18:BB18"/>
    <mergeCell ref="AL19:AN19"/>
    <mergeCell ref="AO19:AP19"/>
    <mergeCell ref="AQ19:AS19"/>
    <mergeCell ref="AT19:AU19"/>
    <mergeCell ref="AV19:AW19"/>
    <mergeCell ref="AX19:AZ19"/>
    <mergeCell ref="BA19:BB19"/>
    <mergeCell ref="AL20:AN20"/>
    <mergeCell ref="AO20:AP20"/>
    <mergeCell ref="AQ20:AS20"/>
    <mergeCell ref="AT20:AU20"/>
    <mergeCell ref="AV20:AW20"/>
    <mergeCell ref="AX20:AZ20"/>
    <mergeCell ref="BA20:BB20"/>
    <mergeCell ref="AL21:AN21"/>
    <mergeCell ref="AO21:AP21"/>
    <mergeCell ref="AQ21:AS21"/>
    <mergeCell ref="AT21:AU21"/>
    <mergeCell ref="AV21:AW21"/>
    <mergeCell ref="AX21:AZ21"/>
    <mergeCell ref="BA21:BB21"/>
    <mergeCell ref="D20:R20"/>
    <mergeCell ref="AO22:AP22"/>
    <mergeCell ref="AQ22:AS22"/>
    <mergeCell ref="AT22:AU22"/>
    <mergeCell ref="AV22:AW22"/>
    <mergeCell ref="AX22:AZ22"/>
    <mergeCell ref="BA22:BB22"/>
    <mergeCell ref="D21:R21"/>
    <mergeCell ref="S21:T21"/>
    <mergeCell ref="U21:V21"/>
    <mergeCell ref="W21:Y21"/>
    <mergeCell ref="Z21:AA21"/>
    <mergeCell ref="AB21:AD21"/>
    <mergeCell ref="AE21:AF21"/>
    <mergeCell ref="AG21:AI21"/>
    <mergeCell ref="AJ21:AK21"/>
    <mergeCell ref="S20:T20"/>
    <mergeCell ref="AO23:AP23"/>
    <mergeCell ref="AQ23:AS23"/>
    <mergeCell ref="AT23:AU23"/>
    <mergeCell ref="AV23:AW23"/>
    <mergeCell ref="AX23:AZ23"/>
    <mergeCell ref="BA23:BB23"/>
    <mergeCell ref="D22:R22"/>
    <mergeCell ref="S22:T22"/>
    <mergeCell ref="U22:V22"/>
    <mergeCell ref="D23:R23"/>
    <mergeCell ref="S23:T23"/>
    <mergeCell ref="U23:V23"/>
    <mergeCell ref="W23:Y23"/>
    <mergeCell ref="Z23:AA23"/>
    <mergeCell ref="AE23:AF23"/>
    <mergeCell ref="AG23:AI23"/>
    <mergeCell ref="AJ23:AK23"/>
    <mergeCell ref="AL23:AN23"/>
    <mergeCell ref="U24:V24"/>
    <mergeCell ref="W24:Y24"/>
    <mergeCell ref="Z24:AA24"/>
    <mergeCell ref="AB24:AC24"/>
    <mergeCell ref="AE24:AF24"/>
    <mergeCell ref="AG24:AI24"/>
    <mergeCell ref="AJ24:AK24"/>
    <mergeCell ref="AL22:AN22"/>
    <mergeCell ref="W22:Y22"/>
    <mergeCell ref="Z22:AA22"/>
    <mergeCell ref="AB22:AD22"/>
    <mergeCell ref="AE22:AF22"/>
    <mergeCell ref="AG22:AI22"/>
    <mergeCell ref="AJ22:AK22"/>
    <mergeCell ref="AL24:AN24"/>
    <mergeCell ref="AO24:AP24"/>
    <mergeCell ref="AQ24:AS24"/>
    <mergeCell ref="AT24:AU24"/>
    <mergeCell ref="AV24:AW24"/>
    <mergeCell ref="AX24:AZ24"/>
    <mergeCell ref="BA24:BB24"/>
    <mergeCell ref="C25:R25"/>
    <mergeCell ref="S25:T25"/>
    <mergeCell ref="U25:V25"/>
    <mergeCell ref="W25:Y25"/>
    <mergeCell ref="Z25:AA25"/>
    <mergeCell ref="AB25:AD25"/>
    <mergeCell ref="AE25:AF25"/>
    <mergeCell ref="AG25:AI25"/>
    <mergeCell ref="AJ25:AK25"/>
    <mergeCell ref="AL25:AN25"/>
    <mergeCell ref="AO25:AP25"/>
    <mergeCell ref="AQ25:AS25"/>
    <mergeCell ref="AT25:AU25"/>
    <mergeCell ref="AV25:AW25"/>
    <mergeCell ref="AX25:AZ25"/>
    <mergeCell ref="BA25:BB25"/>
    <mergeCell ref="D24:R24"/>
    <mergeCell ref="S24:T24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&amp;C&amp;12&amp;A</oddHeader>
    <oddFooter>&amp;C&amp;12Страница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16"/>
  <sheetViews>
    <sheetView topLeftCell="A106" zoomScale="90" zoomScaleNormal="90" workbookViewId="0">
      <selection activeCell="T3" sqref="A1:XFD1048576"/>
    </sheetView>
  </sheetViews>
  <sheetFormatPr defaultColWidth="8.5" defaultRowHeight="13" x14ac:dyDescent="0.3"/>
  <cols>
    <col min="1" max="1" width="4" style="261" customWidth="1"/>
    <col min="2" max="2" width="3.296875" style="261" customWidth="1"/>
    <col min="3" max="3" width="11.19921875" style="261" customWidth="1"/>
    <col min="4" max="4" width="36.69921875" style="261" customWidth="1"/>
    <col min="5" max="5" width="6.796875" style="277" customWidth="1"/>
    <col min="6" max="6" width="8.19921875" style="261" customWidth="1"/>
    <col min="7" max="7" width="3.296875" style="261" customWidth="1"/>
    <col min="8" max="8" width="3.5" style="261" customWidth="1"/>
    <col min="9" max="9" width="5.19921875" style="277" customWidth="1"/>
    <col min="10" max="10" width="4.796875" style="261" customWidth="1"/>
    <col min="11" max="11" width="5.5" style="261" customWidth="1"/>
    <col min="12" max="12" width="4.5" style="261" customWidth="1"/>
    <col min="13" max="13" width="5.5" style="261" customWidth="1"/>
    <col min="14" max="14" width="6.19921875" style="261" customWidth="1"/>
    <col min="15" max="15" width="5.796875" style="261" customWidth="1"/>
    <col min="16" max="16" width="4.19921875" style="261" customWidth="1"/>
    <col min="17" max="25" width="7.8984375" style="261" customWidth="1"/>
    <col min="26" max="16384" width="8.5" style="262"/>
  </cols>
  <sheetData>
    <row r="1" spans="1:26" ht="18" customHeight="1" x14ac:dyDescent="0.3">
      <c r="A1" s="260" t="s">
        <v>92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</row>
    <row r="2" spans="1:26" ht="28.9" customHeight="1" x14ac:dyDescent="0.3">
      <c r="A2" s="213" t="s">
        <v>93</v>
      </c>
      <c r="B2" s="213" t="s">
        <v>94</v>
      </c>
      <c r="C2" s="208" t="s">
        <v>95</v>
      </c>
      <c r="D2" s="208" t="s">
        <v>96</v>
      </c>
      <c r="E2" s="210" t="s">
        <v>97</v>
      </c>
      <c r="F2" s="210"/>
      <c r="G2" s="210"/>
      <c r="H2" s="210"/>
      <c r="I2" s="214" t="s">
        <v>98</v>
      </c>
      <c r="J2" s="214" t="s">
        <v>99</v>
      </c>
      <c r="K2" s="215" t="s">
        <v>100</v>
      </c>
      <c r="L2" s="215"/>
      <c r="M2" s="215"/>
      <c r="N2" s="215"/>
      <c r="O2" s="216" t="s">
        <v>101</v>
      </c>
      <c r="P2" s="214" t="s">
        <v>102</v>
      </c>
      <c r="Q2" s="208" t="s">
        <v>62</v>
      </c>
      <c r="R2" s="208"/>
      <c r="S2" s="208" t="s">
        <v>63</v>
      </c>
      <c r="T2" s="208"/>
      <c r="U2" s="208" t="s">
        <v>64</v>
      </c>
      <c r="V2" s="208"/>
      <c r="W2" s="208" t="s">
        <v>65</v>
      </c>
      <c r="X2" s="208" t="s">
        <v>66</v>
      </c>
      <c r="Y2" s="154" t="s">
        <v>66</v>
      </c>
    </row>
    <row r="3" spans="1:26" ht="22.9" customHeight="1" x14ac:dyDescent="0.3">
      <c r="A3" s="213"/>
      <c r="B3" s="213"/>
      <c r="C3" s="208"/>
      <c r="D3" s="208"/>
      <c r="E3" s="210"/>
      <c r="F3" s="210"/>
      <c r="G3" s="210"/>
      <c r="H3" s="210"/>
      <c r="I3" s="214"/>
      <c r="J3" s="214"/>
      <c r="K3" s="214" t="s">
        <v>103</v>
      </c>
      <c r="L3" s="210" t="s">
        <v>104</v>
      </c>
      <c r="M3" s="210"/>
      <c r="N3" s="210"/>
      <c r="O3" s="216"/>
      <c r="P3" s="214"/>
      <c r="Q3" s="122" t="s">
        <v>105</v>
      </c>
      <c r="R3" s="154" t="s">
        <v>106</v>
      </c>
      <c r="S3" s="154" t="s">
        <v>107</v>
      </c>
      <c r="T3" s="154" t="s">
        <v>108</v>
      </c>
      <c r="U3" s="154" t="s">
        <v>109</v>
      </c>
      <c r="V3" s="154" t="s">
        <v>110</v>
      </c>
      <c r="W3" s="154" t="s">
        <v>111</v>
      </c>
      <c r="X3" s="154" t="s">
        <v>112</v>
      </c>
      <c r="Y3" s="154" t="s">
        <v>113</v>
      </c>
    </row>
    <row r="4" spans="1:26" ht="65.5" customHeight="1" x14ac:dyDescent="0.3">
      <c r="A4" s="213"/>
      <c r="B4" s="213"/>
      <c r="C4" s="208"/>
      <c r="D4" s="208"/>
      <c r="E4" s="123" t="s">
        <v>114</v>
      </c>
      <c r="F4" s="124" t="s">
        <v>115</v>
      </c>
      <c r="G4" s="125" t="s">
        <v>116</v>
      </c>
      <c r="H4" s="126" t="s">
        <v>117</v>
      </c>
      <c r="I4" s="214"/>
      <c r="J4" s="214"/>
      <c r="K4" s="214"/>
      <c r="L4" s="127" t="s">
        <v>118</v>
      </c>
      <c r="M4" s="124" t="s">
        <v>119</v>
      </c>
      <c r="N4" s="128" t="s">
        <v>120</v>
      </c>
      <c r="O4" s="216"/>
      <c r="P4" s="214"/>
      <c r="Q4" s="129" t="s">
        <v>121</v>
      </c>
      <c r="R4" s="156" t="s">
        <v>121</v>
      </c>
      <c r="S4" s="156" t="s">
        <v>121</v>
      </c>
      <c r="T4" s="156" t="s">
        <v>121</v>
      </c>
      <c r="U4" s="156" t="s">
        <v>121</v>
      </c>
      <c r="V4" s="156" t="s">
        <v>121</v>
      </c>
      <c r="W4" s="154" t="s">
        <v>121</v>
      </c>
      <c r="X4" s="154" t="s">
        <v>121</v>
      </c>
      <c r="Y4" s="154" t="s">
        <v>121</v>
      </c>
    </row>
    <row r="5" spans="1:26" ht="19.899999999999999" customHeight="1" x14ac:dyDescent="0.3">
      <c r="A5" s="153"/>
      <c r="B5" s="211" t="s">
        <v>122</v>
      </c>
      <c r="C5" s="211"/>
      <c r="D5" s="211"/>
      <c r="E5" s="156">
        <v>31</v>
      </c>
      <c r="F5" s="156">
        <v>29</v>
      </c>
      <c r="G5" s="156">
        <v>10</v>
      </c>
      <c r="H5" s="156"/>
      <c r="I5" s="130">
        <v>244</v>
      </c>
      <c r="J5" s="130">
        <f>I5*36</f>
        <v>8784</v>
      </c>
      <c r="K5" s="130">
        <f>SUM(K8:K22, K25:K107)</f>
        <v>766</v>
      </c>
      <c r="L5" s="130">
        <f>SUM(L8:L22,L25:L59,L61,L62,L63,L64,L66,L69,L71,L75,L77,L106:L107)</f>
        <v>236</v>
      </c>
      <c r="M5" s="130">
        <f>SUM(M8:M22,M25:M59,M61,M62,M63,M64,M66,M69,M71,M75,M77,M106:M107)</f>
        <v>0</v>
      </c>
      <c r="N5" s="130">
        <f>SUM(N8:N22,N25:N59,N61,N62,N63,N64,N66,N69,N71,N75,N77,N106:N107)</f>
        <v>426</v>
      </c>
      <c r="O5" s="130">
        <f>SUM(O8:O22,O25:O59,O61,O62,O63,O64,O66,O69,O71,O75,O77,O106:O107)</f>
        <v>5008</v>
      </c>
      <c r="P5" s="155"/>
      <c r="Q5" s="129">
        <v>27</v>
      </c>
      <c r="R5" s="156">
        <v>30</v>
      </c>
      <c r="S5" s="129">
        <v>27</v>
      </c>
      <c r="T5" s="156">
        <v>30</v>
      </c>
      <c r="U5" s="129">
        <v>27</v>
      </c>
      <c r="V5" s="156">
        <v>27</v>
      </c>
      <c r="W5" s="129">
        <v>27</v>
      </c>
      <c r="X5" s="156">
        <v>27</v>
      </c>
      <c r="Y5" s="154">
        <v>24</v>
      </c>
    </row>
    <row r="6" spans="1:26" ht="16.5" customHeight="1" x14ac:dyDescent="0.3">
      <c r="A6" s="153"/>
      <c r="B6" s="211" t="s">
        <v>123</v>
      </c>
      <c r="C6" s="211"/>
      <c r="D6" s="211"/>
      <c r="E6" s="156">
        <v>31</v>
      </c>
      <c r="F6" s="156">
        <v>27</v>
      </c>
      <c r="G6" s="156">
        <v>10</v>
      </c>
      <c r="H6" s="156"/>
      <c r="I6" s="130">
        <v>240</v>
      </c>
      <c r="J6" s="130">
        <v>8640</v>
      </c>
      <c r="K6" s="130">
        <v>2874</v>
      </c>
      <c r="L6" s="130">
        <v>816</v>
      </c>
      <c r="M6" s="130">
        <f>SUM(M8:M22,M25:M78)</f>
        <v>0</v>
      </c>
      <c r="N6" s="130">
        <v>2034</v>
      </c>
      <c r="O6" s="130">
        <v>3246</v>
      </c>
      <c r="P6" s="155"/>
      <c r="Q6" s="131">
        <f t="shared" ref="Q6:X6" si="0">SUM(Q9:Q60,Q62:Q81,Q86:Q93,Q95:Q98)</f>
        <v>27</v>
      </c>
      <c r="R6" s="131">
        <f t="shared" si="0"/>
        <v>28</v>
      </c>
      <c r="S6" s="129">
        <f t="shared" si="0"/>
        <v>26</v>
      </c>
      <c r="T6" s="129">
        <f t="shared" si="0"/>
        <v>28</v>
      </c>
      <c r="U6" s="129">
        <f t="shared" si="0"/>
        <v>28</v>
      </c>
      <c r="V6" s="129">
        <f t="shared" si="0"/>
        <v>26</v>
      </c>
      <c r="W6" s="129">
        <f t="shared" si="0"/>
        <v>27</v>
      </c>
      <c r="X6" s="129">
        <f t="shared" si="0"/>
        <v>25</v>
      </c>
      <c r="Y6" s="129">
        <f>SUM(Y9:Y60,Y62:Y81,Y86:Y93,Y95:Y98,Y100:Y104)</f>
        <v>25</v>
      </c>
    </row>
    <row r="7" spans="1:26" s="263" customFormat="1" ht="15" customHeight="1" x14ac:dyDescent="0.3">
      <c r="A7" s="153"/>
      <c r="B7" s="212" t="s">
        <v>124</v>
      </c>
      <c r="C7" s="212"/>
      <c r="D7" s="212"/>
      <c r="E7" s="130">
        <v>31</v>
      </c>
      <c r="F7" s="130">
        <v>27</v>
      </c>
      <c r="G7" s="130">
        <v>10</v>
      </c>
      <c r="H7" s="130">
        <v>1</v>
      </c>
      <c r="I7" s="130">
        <f>SUM(I9+I14+I17+I22+I26+I29+I34+I38+I44+I48+I52+I57+I60+I62+I68+I71+I73+I77+I79)</f>
        <v>174</v>
      </c>
      <c r="J7" s="130">
        <f t="shared" ref="J7:O7" si="1">SUM(J8:J22,J25:J59,J61,J62,J63,J64,J66,J69,J71,J75,J77)</f>
        <v>5670</v>
      </c>
      <c r="K7" s="130">
        <f t="shared" si="1"/>
        <v>662</v>
      </c>
      <c r="L7" s="130">
        <f t="shared" si="1"/>
        <v>236</v>
      </c>
      <c r="M7" s="130">
        <f t="shared" si="1"/>
        <v>0</v>
      </c>
      <c r="N7" s="130">
        <f t="shared" si="1"/>
        <v>426</v>
      </c>
      <c r="O7" s="130">
        <f t="shared" si="1"/>
        <v>5008</v>
      </c>
      <c r="P7" s="154"/>
      <c r="Q7" s="154">
        <f t="shared" ref="Q7:Y7" si="2">SUM(Q9:Q83)</f>
        <v>27</v>
      </c>
      <c r="R7" s="154">
        <f t="shared" si="2"/>
        <v>25</v>
      </c>
      <c r="S7" s="154">
        <f t="shared" si="2"/>
        <v>20</v>
      </c>
      <c r="T7" s="154">
        <f t="shared" si="2"/>
        <v>17</v>
      </c>
      <c r="U7" s="154">
        <f t="shared" si="2"/>
        <v>22</v>
      </c>
      <c r="V7" s="154">
        <f t="shared" si="2"/>
        <v>17</v>
      </c>
      <c r="W7" s="154">
        <f t="shared" si="2"/>
        <v>13</v>
      </c>
      <c r="X7" s="154">
        <f t="shared" si="2"/>
        <v>23</v>
      </c>
      <c r="Y7" s="154">
        <f t="shared" si="2"/>
        <v>10</v>
      </c>
    </row>
    <row r="8" spans="1:26" s="263" customFormat="1" ht="11.65" customHeight="1" x14ac:dyDescent="0.3">
      <c r="A8" s="209"/>
      <c r="B8" s="209"/>
      <c r="C8" s="209"/>
      <c r="D8" s="209" t="s">
        <v>125</v>
      </c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64"/>
    </row>
    <row r="9" spans="1:26" s="263" customFormat="1" ht="35.65" customHeight="1" x14ac:dyDescent="0.3">
      <c r="A9" s="159"/>
      <c r="B9" s="159"/>
      <c r="C9" s="159"/>
      <c r="D9" s="158" t="s">
        <v>126</v>
      </c>
      <c r="E9" s="159"/>
      <c r="F9" s="159"/>
      <c r="G9" s="159"/>
      <c r="H9" s="159"/>
      <c r="I9" s="159">
        <v>10</v>
      </c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264"/>
    </row>
    <row r="10" spans="1:26" x14ac:dyDescent="0.3">
      <c r="A10" s="265" t="s">
        <v>127</v>
      </c>
      <c r="B10" s="132" t="s">
        <v>128</v>
      </c>
      <c r="C10" s="133" t="s">
        <v>129</v>
      </c>
      <c r="D10" s="266" t="s">
        <v>370</v>
      </c>
      <c r="E10" s="267">
        <v>3</v>
      </c>
      <c r="F10" s="267"/>
      <c r="G10" s="268"/>
      <c r="H10" s="268"/>
      <c r="I10" s="269">
        <v>3</v>
      </c>
      <c r="J10" s="269">
        <f>I10*36</f>
        <v>108</v>
      </c>
      <c r="K10" s="269">
        <v>12</v>
      </c>
      <c r="L10" s="269">
        <v>6</v>
      </c>
      <c r="M10" s="269"/>
      <c r="N10" s="269">
        <v>6</v>
      </c>
      <c r="O10" s="270">
        <f>J10-K10</f>
        <v>96</v>
      </c>
      <c r="P10" s="268"/>
      <c r="Q10" s="270">
        <v>3</v>
      </c>
      <c r="R10" s="270"/>
      <c r="S10" s="270"/>
      <c r="T10" s="268"/>
      <c r="U10" s="268"/>
      <c r="V10" s="268"/>
      <c r="W10" s="268"/>
      <c r="X10" s="268"/>
      <c r="Y10" s="143"/>
    </row>
    <row r="11" spans="1:26" s="277" customFormat="1" ht="11.65" customHeight="1" x14ac:dyDescent="0.3">
      <c r="A11" s="271" t="s">
        <v>130</v>
      </c>
      <c r="B11" s="134" t="s">
        <v>128</v>
      </c>
      <c r="C11" s="133" t="s">
        <v>131</v>
      </c>
      <c r="D11" s="272" t="s">
        <v>132</v>
      </c>
      <c r="E11" s="267">
        <v>2</v>
      </c>
      <c r="F11" s="267"/>
      <c r="G11" s="273"/>
      <c r="H11" s="273"/>
      <c r="I11" s="269">
        <v>3</v>
      </c>
      <c r="J11" s="269">
        <v>108</v>
      </c>
      <c r="K11" s="269">
        <v>12</v>
      </c>
      <c r="L11" s="269">
        <v>6</v>
      </c>
      <c r="M11" s="269"/>
      <c r="N11" s="269">
        <v>6</v>
      </c>
      <c r="O11" s="270">
        <f>J11-K11</f>
        <v>96</v>
      </c>
      <c r="P11" s="273"/>
      <c r="Q11" s="274"/>
      <c r="R11" s="269">
        <v>3</v>
      </c>
      <c r="S11" s="269"/>
      <c r="T11" s="273"/>
      <c r="U11" s="273"/>
      <c r="V11" s="273"/>
      <c r="W11" s="273"/>
      <c r="X11" s="273"/>
      <c r="Y11" s="275"/>
      <c r="Z11" s="276"/>
    </row>
    <row r="12" spans="1:26" ht="11.25" customHeight="1" x14ac:dyDescent="0.3">
      <c r="A12" s="142" t="s">
        <v>133</v>
      </c>
      <c r="B12" s="135" t="s">
        <v>128</v>
      </c>
      <c r="C12" s="133" t="s">
        <v>134</v>
      </c>
      <c r="D12" s="272" t="s">
        <v>135</v>
      </c>
      <c r="E12" s="278"/>
      <c r="F12" s="278">
        <v>2</v>
      </c>
      <c r="G12" s="279"/>
      <c r="H12" s="268"/>
      <c r="I12" s="141">
        <v>2</v>
      </c>
      <c r="J12" s="141">
        <v>72</v>
      </c>
      <c r="K12" s="141">
        <v>8</v>
      </c>
      <c r="L12" s="141">
        <v>4</v>
      </c>
      <c r="M12" s="141"/>
      <c r="N12" s="141">
        <v>4</v>
      </c>
      <c r="O12" s="270">
        <f>J12-K12</f>
        <v>64</v>
      </c>
      <c r="P12" s="268"/>
      <c r="Q12" s="141"/>
      <c r="R12" s="141">
        <v>2</v>
      </c>
      <c r="S12" s="141"/>
      <c r="T12" s="141"/>
      <c r="U12" s="141"/>
      <c r="V12" s="141"/>
      <c r="W12" s="141"/>
      <c r="X12" s="141"/>
      <c r="Y12" s="143"/>
    </row>
    <row r="13" spans="1:26" ht="20" customHeight="1" x14ac:dyDescent="0.3">
      <c r="A13" s="142" t="s">
        <v>136</v>
      </c>
      <c r="B13" s="135" t="s">
        <v>128</v>
      </c>
      <c r="C13" s="133" t="s">
        <v>137</v>
      </c>
      <c r="D13" s="280" t="s">
        <v>138</v>
      </c>
      <c r="E13" s="278">
        <v>3</v>
      </c>
      <c r="F13" s="281"/>
      <c r="G13" s="270"/>
      <c r="H13" s="268"/>
      <c r="I13" s="270">
        <v>2</v>
      </c>
      <c r="J13" s="141">
        <v>72</v>
      </c>
      <c r="K13" s="141">
        <v>8</v>
      </c>
      <c r="L13" s="141">
        <v>4</v>
      </c>
      <c r="M13" s="270"/>
      <c r="N13" s="141">
        <v>4</v>
      </c>
      <c r="O13" s="270">
        <f>J13-K13</f>
        <v>64</v>
      </c>
      <c r="P13" s="268"/>
      <c r="Q13" s="141"/>
      <c r="R13" s="141"/>
      <c r="S13" s="141">
        <v>2</v>
      </c>
      <c r="T13" s="268"/>
      <c r="U13" s="268"/>
      <c r="V13" s="268"/>
      <c r="W13" s="268"/>
      <c r="X13" s="268"/>
      <c r="Y13" s="143"/>
    </row>
    <row r="14" spans="1:26" ht="34" customHeight="1" x14ac:dyDescent="0.3">
      <c r="A14" s="142"/>
      <c r="B14" s="135"/>
      <c r="C14" s="135"/>
      <c r="D14" s="158" t="s">
        <v>140</v>
      </c>
      <c r="E14" s="141"/>
      <c r="F14" s="268"/>
      <c r="G14" s="270"/>
      <c r="H14" s="268"/>
      <c r="I14" s="282">
        <v>7</v>
      </c>
      <c r="J14" s="141"/>
      <c r="K14" s="141"/>
      <c r="L14" s="141"/>
      <c r="M14" s="270"/>
      <c r="N14" s="141"/>
      <c r="O14" s="141"/>
      <c r="P14" s="268"/>
      <c r="Q14" s="141"/>
      <c r="R14" s="141"/>
      <c r="S14" s="141"/>
      <c r="T14" s="268"/>
      <c r="U14" s="268"/>
      <c r="V14" s="268"/>
      <c r="W14" s="268"/>
      <c r="X14" s="268"/>
      <c r="Y14" s="143"/>
    </row>
    <row r="15" spans="1:26" ht="11.25" customHeight="1" x14ac:dyDescent="0.3">
      <c r="A15" s="142" t="s">
        <v>141</v>
      </c>
      <c r="B15" s="135" t="s">
        <v>128</v>
      </c>
      <c r="C15" s="133" t="s">
        <v>139</v>
      </c>
      <c r="D15" s="143" t="s">
        <v>143</v>
      </c>
      <c r="E15" s="141">
        <v>4</v>
      </c>
      <c r="F15" s="141"/>
      <c r="G15" s="279"/>
      <c r="H15" s="268"/>
      <c r="I15" s="141">
        <v>3</v>
      </c>
      <c r="J15" s="141">
        <v>108</v>
      </c>
      <c r="K15" s="141">
        <v>18</v>
      </c>
      <c r="L15" s="141">
        <v>10</v>
      </c>
      <c r="M15" s="141"/>
      <c r="N15" s="141">
        <v>8</v>
      </c>
      <c r="O15" s="141">
        <f>J15-K15</f>
        <v>90</v>
      </c>
      <c r="P15" s="268"/>
      <c r="Q15" s="141"/>
      <c r="R15" s="141"/>
      <c r="S15" s="141"/>
      <c r="T15" s="141">
        <v>3</v>
      </c>
      <c r="U15" s="141"/>
      <c r="V15" s="141"/>
      <c r="W15" s="141"/>
      <c r="X15" s="141"/>
      <c r="Y15" s="143"/>
    </row>
    <row r="16" spans="1:26" ht="10.5" customHeight="1" x14ac:dyDescent="0.3">
      <c r="A16" s="142" t="s">
        <v>144</v>
      </c>
      <c r="B16" s="135" t="s">
        <v>128</v>
      </c>
      <c r="C16" s="133" t="s">
        <v>142</v>
      </c>
      <c r="D16" s="283" t="s">
        <v>146</v>
      </c>
      <c r="E16" s="141">
        <v>6</v>
      </c>
      <c r="F16" s="141">
        <v>5</v>
      </c>
      <c r="G16" s="279"/>
      <c r="H16" s="268"/>
      <c r="I16" s="141">
        <v>4</v>
      </c>
      <c r="J16" s="141">
        <v>144</v>
      </c>
      <c r="K16" s="141">
        <v>32</v>
      </c>
      <c r="L16" s="141">
        <v>16</v>
      </c>
      <c r="M16" s="141"/>
      <c r="N16" s="141">
        <v>16</v>
      </c>
      <c r="O16" s="141">
        <f>J16-K16</f>
        <v>112</v>
      </c>
      <c r="P16" s="268"/>
      <c r="Q16" s="141"/>
      <c r="R16" s="141"/>
      <c r="S16" s="141"/>
      <c r="T16" s="141"/>
      <c r="U16" s="141">
        <v>2</v>
      </c>
      <c r="V16" s="141">
        <v>2</v>
      </c>
      <c r="W16" s="141"/>
      <c r="X16" s="141"/>
      <c r="Y16" s="143"/>
    </row>
    <row r="17" spans="1:25" ht="34" customHeight="1" x14ac:dyDescent="0.3">
      <c r="A17" s="142"/>
      <c r="B17" s="135"/>
      <c r="C17" s="135"/>
      <c r="D17" s="158" t="s">
        <v>147</v>
      </c>
      <c r="E17" s="141"/>
      <c r="F17" s="268"/>
      <c r="G17" s="270"/>
      <c r="H17" s="268"/>
      <c r="I17" s="282">
        <v>33</v>
      </c>
      <c r="J17" s="141"/>
      <c r="K17" s="141"/>
      <c r="L17" s="141"/>
      <c r="M17" s="270"/>
      <c r="N17" s="141"/>
      <c r="O17" s="141"/>
      <c r="P17" s="268"/>
      <c r="Q17" s="141"/>
      <c r="R17" s="141"/>
      <c r="S17" s="141"/>
      <c r="T17" s="268"/>
      <c r="U17" s="268"/>
      <c r="V17" s="268"/>
      <c r="W17" s="268"/>
      <c r="X17" s="268"/>
      <c r="Y17" s="143"/>
    </row>
    <row r="18" spans="1:25" ht="11.65" customHeight="1" x14ac:dyDescent="0.3">
      <c r="A18" s="284" t="s">
        <v>148</v>
      </c>
      <c r="B18" s="132" t="s">
        <v>128</v>
      </c>
      <c r="C18" s="133" t="s">
        <v>145</v>
      </c>
      <c r="D18" s="285" t="s">
        <v>150</v>
      </c>
      <c r="E18" s="286" t="s">
        <v>151</v>
      </c>
      <c r="F18" s="286" t="s">
        <v>375</v>
      </c>
      <c r="G18" s="287"/>
      <c r="H18" s="287"/>
      <c r="I18" s="270">
        <v>18</v>
      </c>
      <c r="J18" s="269">
        <f>I18*36</f>
        <v>648</v>
      </c>
      <c r="K18" s="270">
        <v>56</v>
      </c>
      <c r="L18" s="270"/>
      <c r="M18" s="270"/>
      <c r="N18" s="270">
        <v>56</v>
      </c>
      <c r="O18" s="270">
        <f>J18-K18</f>
        <v>592</v>
      </c>
      <c r="P18" s="287"/>
      <c r="Q18" s="287"/>
      <c r="R18" s="270">
        <v>3</v>
      </c>
      <c r="S18" s="270">
        <v>2</v>
      </c>
      <c r="T18" s="270">
        <v>3</v>
      </c>
      <c r="U18" s="270">
        <v>2</v>
      </c>
      <c r="V18" s="270">
        <v>3</v>
      </c>
      <c r="W18" s="270">
        <v>2</v>
      </c>
      <c r="X18" s="287">
        <v>3</v>
      </c>
      <c r="Y18" s="143"/>
    </row>
    <row r="19" spans="1:25" ht="11.65" customHeight="1" x14ac:dyDescent="0.3">
      <c r="A19" s="284" t="s">
        <v>152</v>
      </c>
      <c r="B19" s="132" t="s">
        <v>128</v>
      </c>
      <c r="C19" s="133" t="s">
        <v>149</v>
      </c>
      <c r="D19" s="285" t="s">
        <v>154</v>
      </c>
      <c r="E19" s="286">
        <v>3</v>
      </c>
      <c r="F19" s="288">
        <v>1.2</v>
      </c>
      <c r="G19" s="287"/>
      <c r="H19" s="287"/>
      <c r="I19" s="270">
        <v>9</v>
      </c>
      <c r="J19" s="269">
        <v>216</v>
      </c>
      <c r="K19" s="270">
        <v>24</v>
      </c>
      <c r="L19" s="270"/>
      <c r="M19" s="270"/>
      <c r="N19" s="270">
        <v>24</v>
      </c>
      <c r="O19" s="270">
        <f>J19-K19</f>
        <v>192</v>
      </c>
      <c r="P19" s="287"/>
      <c r="Q19" s="270">
        <v>3</v>
      </c>
      <c r="R19" s="270">
        <v>3</v>
      </c>
      <c r="S19" s="270">
        <v>3</v>
      </c>
      <c r="T19" s="287"/>
      <c r="U19" s="287"/>
      <c r="V19" s="287"/>
      <c r="W19" s="287"/>
      <c r="X19" s="287"/>
      <c r="Y19" s="143"/>
    </row>
    <row r="20" spans="1:25" ht="11.25" customHeight="1" x14ac:dyDescent="0.3">
      <c r="A20" s="142" t="s">
        <v>152</v>
      </c>
      <c r="B20" s="135" t="s">
        <v>128</v>
      </c>
      <c r="C20" s="133" t="s">
        <v>153</v>
      </c>
      <c r="D20" s="143" t="s">
        <v>156</v>
      </c>
      <c r="E20" s="141">
        <v>5</v>
      </c>
      <c r="F20" s="141"/>
      <c r="G20" s="279"/>
      <c r="H20" s="268"/>
      <c r="I20" s="141">
        <v>3</v>
      </c>
      <c r="J20" s="141">
        <v>108</v>
      </c>
      <c r="K20" s="141">
        <v>12</v>
      </c>
      <c r="L20" s="141"/>
      <c r="M20" s="141"/>
      <c r="N20" s="141">
        <v>12</v>
      </c>
      <c r="O20" s="270">
        <f>J20-K20</f>
        <v>96</v>
      </c>
      <c r="P20" s="268"/>
      <c r="Q20" s="141"/>
      <c r="R20" s="141"/>
      <c r="S20" s="141"/>
      <c r="T20" s="141"/>
      <c r="U20" s="141">
        <v>3</v>
      </c>
      <c r="V20" s="141"/>
      <c r="W20" s="141"/>
      <c r="X20" s="141"/>
      <c r="Y20" s="143"/>
    </row>
    <row r="21" spans="1:25" ht="16.5" customHeight="1" x14ac:dyDescent="0.3">
      <c r="A21" s="142" t="s">
        <v>141</v>
      </c>
      <c r="B21" s="135" t="s">
        <v>128</v>
      </c>
      <c r="C21" s="133" t="s">
        <v>155</v>
      </c>
      <c r="D21" s="289" t="s">
        <v>158</v>
      </c>
      <c r="E21" s="141">
        <v>1</v>
      </c>
      <c r="F21" s="268"/>
      <c r="G21" s="270"/>
      <c r="H21" s="268"/>
      <c r="I21" s="270">
        <v>3</v>
      </c>
      <c r="J21" s="141">
        <v>108</v>
      </c>
      <c r="K21" s="141">
        <v>12</v>
      </c>
      <c r="L21" s="141">
        <v>4</v>
      </c>
      <c r="M21" s="270"/>
      <c r="N21" s="141">
        <v>8</v>
      </c>
      <c r="O21" s="270">
        <f>J21-K21</f>
        <v>96</v>
      </c>
      <c r="P21" s="268"/>
      <c r="Q21" s="141">
        <v>3</v>
      </c>
      <c r="R21" s="141"/>
      <c r="S21" s="141"/>
      <c r="T21" s="268"/>
      <c r="U21" s="268"/>
      <c r="V21" s="268"/>
      <c r="W21" s="268"/>
      <c r="X21" s="268"/>
      <c r="Y21" s="143"/>
    </row>
    <row r="22" spans="1:25" ht="24" customHeight="1" x14ac:dyDescent="0.3">
      <c r="A22" s="142"/>
      <c r="B22" s="135"/>
      <c r="C22" s="135"/>
      <c r="D22" s="158" t="s">
        <v>159</v>
      </c>
      <c r="E22" s="141"/>
      <c r="F22" s="268"/>
      <c r="G22" s="270"/>
      <c r="H22" s="268"/>
      <c r="I22" s="282">
        <v>5</v>
      </c>
      <c r="J22" s="141"/>
      <c r="K22" s="141"/>
      <c r="L22" s="141"/>
      <c r="M22" s="270"/>
      <c r="N22" s="141"/>
      <c r="O22" s="141"/>
      <c r="P22" s="268"/>
      <c r="Q22" s="141"/>
      <c r="R22" s="141"/>
      <c r="S22" s="141"/>
      <c r="T22" s="268"/>
      <c r="U22" s="268"/>
      <c r="V22" s="268"/>
      <c r="W22" s="268"/>
      <c r="X22" s="268"/>
      <c r="Y22" s="143"/>
    </row>
    <row r="23" spans="1:25" ht="11.65" customHeight="1" x14ac:dyDescent="0.3">
      <c r="A23" s="142" t="s">
        <v>160</v>
      </c>
      <c r="B23" s="135" t="s">
        <v>128</v>
      </c>
      <c r="C23" s="136" t="s">
        <v>157</v>
      </c>
      <c r="D23" s="290" t="s">
        <v>162</v>
      </c>
      <c r="E23" s="291"/>
      <c r="F23" s="291"/>
      <c r="G23" s="137">
        <v>1</v>
      </c>
      <c r="H23" s="142"/>
      <c r="I23" s="292">
        <v>2</v>
      </c>
      <c r="J23" s="270">
        <v>72</v>
      </c>
      <c r="K23" s="270">
        <v>4</v>
      </c>
      <c r="L23" s="270"/>
      <c r="M23" s="270"/>
      <c r="N23" s="270">
        <v>4</v>
      </c>
      <c r="O23" s="270">
        <f>J23-K23</f>
        <v>68</v>
      </c>
      <c r="P23" s="287"/>
      <c r="Q23" s="270"/>
      <c r="R23" s="270"/>
      <c r="S23" s="270"/>
      <c r="T23" s="287"/>
      <c r="U23" s="135">
        <v>2</v>
      </c>
      <c r="V23" s="287"/>
      <c r="W23" s="287"/>
      <c r="X23" s="287"/>
      <c r="Y23" s="143"/>
    </row>
    <row r="24" spans="1:25" ht="11.65" customHeight="1" x14ac:dyDescent="0.3">
      <c r="A24" s="293" t="s">
        <v>130</v>
      </c>
      <c r="B24" s="138" t="s">
        <v>128</v>
      </c>
      <c r="C24" s="139" t="s">
        <v>161</v>
      </c>
      <c r="D24" s="294" t="s">
        <v>371</v>
      </c>
      <c r="E24" s="295"/>
      <c r="F24" s="295">
        <v>2</v>
      </c>
      <c r="G24" s="138"/>
      <c r="H24" s="293"/>
      <c r="I24" s="296">
        <v>1.5</v>
      </c>
      <c r="J24" s="296">
        <v>54</v>
      </c>
      <c r="K24" s="296">
        <v>26</v>
      </c>
      <c r="L24" s="296">
        <v>10</v>
      </c>
      <c r="M24" s="296"/>
      <c r="N24" s="296">
        <v>16</v>
      </c>
      <c r="O24" s="297">
        <f>J24-K24</f>
        <v>28</v>
      </c>
      <c r="P24" s="298"/>
      <c r="Q24" s="299"/>
      <c r="R24" s="300">
        <v>1.5</v>
      </c>
      <c r="S24" s="299"/>
      <c r="T24" s="298"/>
      <c r="U24" s="138"/>
      <c r="V24" s="298"/>
      <c r="W24" s="298"/>
      <c r="X24" s="298"/>
      <c r="Y24" s="143"/>
    </row>
    <row r="25" spans="1:25" ht="11.25" customHeight="1" x14ac:dyDescent="0.3">
      <c r="A25" s="142" t="s">
        <v>130</v>
      </c>
      <c r="B25" s="135" t="s">
        <v>128</v>
      </c>
      <c r="C25" s="133" t="s">
        <v>163</v>
      </c>
      <c r="D25" s="285" t="s">
        <v>164</v>
      </c>
      <c r="E25" s="301"/>
      <c r="F25" s="302">
        <v>1</v>
      </c>
      <c r="G25" s="303"/>
      <c r="H25" s="268"/>
      <c r="I25" s="304">
        <v>1.5</v>
      </c>
      <c r="J25" s="296">
        <v>54</v>
      </c>
      <c r="K25" s="296">
        <v>26</v>
      </c>
      <c r="L25" s="296">
        <v>10</v>
      </c>
      <c r="M25" s="296"/>
      <c r="N25" s="296">
        <v>16</v>
      </c>
      <c r="O25" s="297">
        <f>J25-K25</f>
        <v>28</v>
      </c>
      <c r="P25" s="268"/>
      <c r="Q25" s="141">
        <v>1.5</v>
      </c>
      <c r="R25" s="141"/>
      <c r="S25" s="141"/>
      <c r="T25" s="268"/>
      <c r="U25" s="268"/>
      <c r="V25" s="268"/>
      <c r="W25" s="268"/>
      <c r="X25" s="268"/>
      <c r="Y25" s="143"/>
    </row>
    <row r="26" spans="1:25" ht="22.4" customHeight="1" x14ac:dyDescent="0.3">
      <c r="A26" s="142"/>
      <c r="B26" s="135"/>
      <c r="C26" s="135"/>
      <c r="D26" s="158" t="s">
        <v>165</v>
      </c>
      <c r="E26" s="141"/>
      <c r="F26" s="268"/>
      <c r="G26" s="270"/>
      <c r="H26" s="268"/>
      <c r="I26" s="305">
        <v>6.5</v>
      </c>
      <c r="J26" s="141"/>
      <c r="K26" s="141"/>
      <c r="L26" s="141"/>
      <c r="M26" s="270"/>
      <c r="N26" s="141"/>
      <c r="O26" s="306"/>
      <c r="P26" s="268"/>
      <c r="Q26" s="141"/>
      <c r="R26" s="141"/>
      <c r="S26" s="141"/>
      <c r="T26" s="268"/>
      <c r="U26" s="268"/>
      <c r="V26" s="268"/>
      <c r="W26" s="268"/>
      <c r="X26" s="268"/>
      <c r="Y26" s="143"/>
    </row>
    <row r="27" spans="1:25" ht="24" customHeight="1" x14ac:dyDescent="0.3">
      <c r="A27" s="142" t="s">
        <v>144</v>
      </c>
      <c r="B27" s="135" t="s">
        <v>128</v>
      </c>
      <c r="C27" s="135" t="s">
        <v>166</v>
      </c>
      <c r="D27" s="140" t="s">
        <v>372</v>
      </c>
      <c r="E27" s="301"/>
      <c r="F27" s="301">
        <v>2</v>
      </c>
      <c r="G27" s="279"/>
      <c r="H27" s="268"/>
      <c r="I27" s="141">
        <v>3.5</v>
      </c>
      <c r="J27" s="141">
        <v>126</v>
      </c>
      <c r="K27" s="141">
        <v>8</v>
      </c>
      <c r="L27" s="141">
        <v>4</v>
      </c>
      <c r="M27" s="270"/>
      <c r="N27" s="141">
        <v>4</v>
      </c>
      <c r="O27" s="292">
        <f>J27-K27</f>
        <v>118</v>
      </c>
      <c r="P27" s="268"/>
      <c r="Q27" s="141">
        <v>1.5</v>
      </c>
      <c r="R27" s="141">
        <v>2</v>
      </c>
      <c r="S27" s="141"/>
      <c r="T27" s="141"/>
      <c r="U27" s="141"/>
      <c r="V27" s="141"/>
      <c r="W27" s="141"/>
      <c r="X27" s="141"/>
      <c r="Y27" s="143"/>
    </row>
    <row r="28" spans="1:25" ht="11.25" customHeight="1" x14ac:dyDescent="0.3">
      <c r="A28" s="142" t="s">
        <v>144</v>
      </c>
      <c r="B28" s="135" t="s">
        <v>128</v>
      </c>
      <c r="C28" s="135" t="s">
        <v>167</v>
      </c>
      <c r="D28" s="140" t="s">
        <v>168</v>
      </c>
      <c r="E28" s="301"/>
      <c r="F28" s="301">
        <v>1</v>
      </c>
      <c r="G28" s="279"/>
      <c r="H28" s="268"/>
      <c r="I28" s="141">
        <v>3</v>
      </c>
      <c r="J28" s="141">
        <v>108</v>
      </c>
      <c r="K28" s="141">
        <v>12</v>
      </c>
      <c r="L28" s="141">
        <v>4</v>
      </c>
      <c r="M28" s="270"/>
      <c r="N28" s="141">
        <v>8</v>
      </c>
      <c r="O28" s="270">
        <f>J28-K28</f>
        <v>96</v>
      </c>
      <c r="P28" s="268"/>
      <c r="Q28" s="141">
        <v>3</v>
      </c>
      <c r="R28" s="141"/>
      <c r="S28" s="141"/>
      <c r="T28" s="141"/>
      <c r="U28" s="141"/>
      <c r="V28" s="141"/>
      <c r="W28" s="141"/>
      <c r="X28" s="141"/>
      <c r="Y28" s="143"/>
    </row>
    <row r="29" spans="1:25" ht="24" customHeight="1" x14ac:dyDescent="0.3">
      <c r="A29" s="142"/>
      <c r="B29" s="135"/>
      <c r="C29" s="135"/>
      <c r="D29" s="158" t="s">
        <v>169</v>
      </c>
      <c r="E29" s="141"/>
      <c r="F29" s="141"/>
      <c r="G29" s="279"/>
      <c r="H29" s="268"/>
      <c r="I29" s="307">
        <v>17</v>
      </c>
      <c r="J29" s="141"/>
      <c r="K29" s="141"/>
      <c r="L29" s="141"/>
      <c r="M29" s="141"/>
      <c r="N29" s="141"/>
      <c r="O29" s="141"/>
      <c r="P29" s="268"/>
      <c r="Q29" s="141"/>
      <c r="R29" s="141"/>
      <c r="S29" s="141"/>
      <c r="T29" s="141"/>
      <c r="U29" s="141"/>
      <c r="V29" s="141"/>
      <c r="W29" s="141"/>
      <c r="X29" s="141"/>
      <c r="Y29" s="143"/>
    </row>
    <row r="30" spans="1:25" ht="11.25" customHeight="1" x14ac:dyDescent="0.3">
      <c r="A30" s="142" t="s">
        <v>170</v>
      </c>
      <c r="B30" s="135" t="s">
        <v>128</v>
      </c>
      <c r="C30" s="135" t="s">
        <v>171</v>
      </c>
      <c r="D30" s="308" t="s">
        <v>172</v>
      </c>
      <c r="E30" s="141">
        <v>1</v>
      </c>
      <c r="F30" s="141"/>
      <c r="G30" s="279"/>
      <c r="H30" s="268"/>
      <c r="I30" s="141">
        <v>3</v>
      </c>
      <c r="J30" s="141">
        <f>I30*36</f>
        <v>108</v>
      </c>
      <c r="K30" s="141">
        <v>12</v>
      </c>
      <c r="L30" s="141">
        <v>4</v>
      </c>
      <c r="M30" s="270"/>
      <c r="N30" s="141">
        <v>8</v>
      </c>
      <c r="O30" s="270">
        <f>J30-K30</f>
        <v>96</v>
      </c>
      <c r="P30" s="268"/>
      <c r="Q30" s="141">
        <v>3</v>
      </c>
      <c r="R30" s="141"/>
      <c r="S30" s="141"/>
      <c r="T30" s="141"/>
      <c r="U30" s="141"/>
      <c r="V30" s="141"/>
      <c r="W30" s="141"/>
      <c r="X30" s="141"/>
      <c r="Y30" s="143"/>
    </row>
    <row r="31" spans="1:25" ht="14" customHeight="1" x14ac:dyDescent="0.3">
      <c r="A31" s="142" t="s">
        <v>144</v>
      </c>
      <c r="B31" s="135" t="s">
        <v>128</v>
      </c>
      <c r="C31" s="135" t="s">
        <v>173</v>
      </c>
      <c r="D31" s="140" t="s">
        <v>174</v>
      </c>
      <c r="E31" s="141">
        <v>3</v>
      </c>
      <c r="F31" s="141">
        <v>2</v>
      </c>
      <c r="G31" s="279"/>
      <c r="H31" s="268"/>
      <c r="I31" s="141">
        <v>8</v>
      </c>
      <c r="J31" s="141">
        <f>I31*36</f>
        <v>288</v>
      </c>
      <c r="K31" s="306">
        <v>36</v>
      </c>
      <c r="L31" s="306">
        <v>18</v>
      </c>
      <c r="M31" s="306"/>
      <c r="N31" s="306">
        <v>18</v>
      </c>
      <c r="O31" s="306">
        <f>J31-K31</f>
        <v>252</v>
      </c>
      <c r="P31" s="268"/>
      <c r="Q31" s="141">
        <v>3</v>
      </c>
      <c r="R31" s="141">
        <v>3</v>
      </c>
      <c r="S31" s="141">
        <v>2</v>
      </c>
      <c r="T31" s="141"/>
      <c r="U31" s="141"/>
      <c r="V31" s="141"/>
      <c r="W31" s="141"/>
      <c r="X31" s="141"/>
      <c r="Y31" s="143"/>
    </row>
    <row r="32" spans="1:25" ht="13.25" customHeight="1" x14ac:dyDescent="0.3">
      <c r="A32" s="142" t="s">
        <v>144</v>
      </c>
      <c r="B32" s="135" t="s">
        <v>128</v>
      </c>
      <c r="C32" s="135" t="s">
        <v>175</v>
      </c>
      <c r="D32" s="140" t="s">
        <v>176</v>
      </c>
      <c r="E32" s="141"/>
      <c r="F32" s="141">
        <v>2</v>
      </c>
      <c r="G32" s="279"/>
      <c r="H32" s="268"/>
      <c r="I32" s="141">
        <v>3</v>
      </c>
      <c r="J32" s="141">
        <v>108</v>
      </c>
      <c r="K32" s="141">
        <v>12</v>
      </c>
      <c r="L32" s="141">
        <v>6</v>
      </c>
      <c r="M32" s="141"/>
      <c r="N32" s="141">
        <v>6</v>
      </c>
      <c r="O32" s="141">
        <f>J32-K32</f>
        <v>96</v>
      </c>
      <c r="P32" s="268"/>
      <c r="Q32" s="141"/>
      <c r="R32" s="141">
        <v>3</v>
      </c>
      <c r="S32" s="141"/>
      <c r="T32" s="141"/>
      <c r="U32" s="141"/>
      <c r="V32" s="141"/>
      <c r="W32" s="141"/>
      <c r="X32" s="141"/>
      <c r="Y32" s="143"/>
    </row>
    <row r="33" spans="1:25" ht="25.75" customHeight="1" x14ac:dyDescent="0.3">
      <c r="A33" s="142" t="s">
        <v>170</v>
      </c>
      <c r="B33" s="135" t="s">
        <v>128</v>
      </c>
      <c r="C33" s="135" t="s">
        <v>177</v>
      </c>
      <c r="D33" s="140" t="s">
        <v>373</v>
      </c>
      <c r="E33" s="301">
        <v>2</v>
      </c>
      <c r="F33" s="141"/>
      <c r="G33" s="279"/>
      <c r="H33" s="268"/>
      <c r="I33" s="141">
        <v>3</v>
      </c>
      <c r="J33" s="141">
        <v>108</v>
      </c>
      <c r="K33" s="141">
        <v>12</v>
      </c>
      <c r="L33" s="141">
        <v>6</v>
      </c>
      <c r="M33" s="141"/>
      <c r="N33" s="141">
        <v>6</v>
      </c>
      <c r="O33" s="141">
        <f>J33-K33</f>
        <v>96</v>
      </c>
      <c r="P33" s="268"/>
      <c r="Q33" s="141"/>
      <c r="R33" s="141">
        <v>3</v>
      </c>
      <c r="S33" s="141"/>
      <c r="T33" s="141"/>
      <c r="U33" s="141"/>
      <c r="V33" s="141"/>
      <c r="W33" s="141"/>
      <c r="X33" s="141"/>
      <c r="Y33" s="143"/>
    </row>
    <row r="34" spans="1:25" ht="25.75" customHeight="1" x14ac:dyDescent="0.3">
      <c r="A34" s="142"/>
      <c r="B34" s="142"/>
      <c r="C34" s="142"/>
      <c r="D34" s="158" t="s">
        <v>178</v>
      </c>
      <c r="E34" s="142"/>
      <c r="F34" s="142"/>
      <c r="G34" s="142"/>
      <c r="H34" s="142"/>
      <c r="I34" s="154">
        <v>13</v>
      </c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3"/>
    </row>
    <row r="35" spans="1:25" x14ac:dyDescent="0.3">
      <c r="A35" s="265" t="s">
        <v>144</v>
      </c>
      <c r="B35" s="132" t="s">
        <v>128</v>
      </c>
      <c r="C35" s="135" t="s">
        <v>179</v>
      </c>
      <c r="D35" s="143" t="s">
        <v>180</v>
      </c>
      <c r="E35" s="141">
        <v>5</v>
      </c>
      <c r="F35" s="141"/>
      <c r="G35" s="268"/>
      <c r="H35" s="268"/>
      <c r="I35" s="141">
        <v>6</v>
      </c>
      <c r="J35" s="141">
        <v>216</v>
      </c>
      <c r="K35" s="141">
        <v>24</v>
      </c>
      <c r="L35" s="141">
        <v>12</v>
      </c>
      <c r="M35" s="141"/>
      <c r="N35" s="141">
        <v>12</v>
      </c>
      <c r="O35" s="141">
        <f>J35-K35</f>
        <v>192</v>
      </c>
      <c r="P35" s="268"/>
      <c r="Q35" s="141"/>
      <c r="R35" s="141"/>
      <c r="S35" s="141"/>
      <c r="T35" s="141">
        <v>3</v>
      </c>
      <c r="U35" s="141">
        <v>3</v>
      </c>
      <c r="V35" s="141"/>
      <c r="W35" s="141"/>
      <c r="X35" s="141"/>
      <c r="Y35" s="143"/>
    </row>
    <row r="36" spans="1:25" ht="11.65" customHeight="1" x14ac:dyDescent="0.3">
      <c r="A36" s="142" t="s">
        <v>144</v>
      </c>
      <c r="B36" s="135" t="s">
        <v>128</v>
      </c>
      <c r="C36" s="135" t="s">
        <v>181</v>
      </c>
      <c r="D36" s="283" t="s">
        <v>182</v>
      </c>
      <c r="E36" s="141">
        <v>7</v>
      </c>
      <c r="F36" s="141"/>
      <c r="G36" s="279"/>
      <c r="H36" s="268"/>
      <c r="I36" s="141">
        <v>3</v>
      </c>
      <c r="J36" s="141">
        <f>I36*36</f>
        <v>108</v>
      </c>
      <c r="K36" s="141">
        <v>12</v>
      </c>
      <c r="L36" s="141">
        <v>6</v>
      </c>
      <c r="M36" s="141"/>
      <c r="N36" s="141">
        <v>6</v>
      </c>
      <c r="O36" s="141">
        <f>J36-K36</f>
        <v>96</v>
      </c>
      <c r="P36" s="268"/>
      <c r="Q36" s="141"/>
      <c r="R36" s="141"/>
      <c r="S36" s="141"/>
      <c r="T36" s="141"/>
      <c r="U36" s="141"/>
      <c r="V36" s="141"/>
      <c r="W36" s="141">
        <v>3</v>
      </c>
      <c r="X36" s="141"/>
      <c r="Y36" s="143"/>
    </row>
    <row r="37" spans="1:25" ht="11.65" customHeight="1" x14ac:dyDescent="0.3">
      <c r="A37" s="142" t="s">
        <v>144</v>
      </c>
      <c r="B37" s="135" t="s">
        <v>128</v>
      </c>
      <c r="C37" s="135" t="s">
        <v>183</v>
      </c>
      <c r="D37" s="283" t="s">
        <v>184</v>
      </c>
      <c r="E37" s="141">
        <v>6</v>
      </c>
      <c r="F37" s="141"/>
      <c r="G37" s="279"/>
      <c r="H37" s="268"/>
      <c r="I37" s="141">
        <v>3</v>
      </c>
      <c r="J37" s="141">
        <f>I37*36</f>
        <v>108</v>
      </c>
      <c r="K37" s="141">
        <v>12</v>
      </c>
      <c r="L37" s="141">
        <v>6</v>
      </c>
      <c r="M37" s="141"/>
      <c r="N37" s="141">
        <v>6</v>
      </c>
      <c r="O37" s="141">
        <f>J37-K37</f>
        <v>96</v>
      </c>
      <c r="P37" s="268"/>
      <c r="Q37" s="141"/>
      <c r="R37" s="141"/>
      <c r="S37" s="141"/>
      <c r="T37" s="141"/>
      <c r="U37" s="141"/>
      <c r="V37" s="141">
        <v>3</v>
      </c>
      <c r="W37" s="141"/>
      <c r="X37" s="141"/>
      <c r="Y37" s="143"/>
    </row>
    <row r="38" spans="1:25" ht="23.25" customHeight="1" x14ac:dyDescent="0.3">
      <c r="A38" s="142"/>
      <c r="B38" s="142"/>
      <c r="C38" s="142"/>
      <c r="D38" s="158" t="s">
        <v>185</v>
      </c>
      <c r="E38" s="141"/>
      <c r="F38" s="141"/>
      <c r="G38" s="141"/>
      <c r="H38" s="141"/>
      <c r="I38" s="307">
        <v>19.5</v>
      </c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3"/>
    </row>
    <row r="39" spans="1:25" s="263" customFormat="1" ht="23.15" customHeight="1" x14ac:dyDescent="0.3">
      <c r="A39" s="142" t="s">
        <v>144</v>
      </c>
      <c r="B39" s="135" t="s">
        <v>128</v>
      </c>
      <c r="C39" s="135" t="s">
        <v>186</v>
      </c>
      <c r="D39" s="140" t="s">
        <v>187</v>
      </c>
      <c r="E39" s="141">
        <v>3</v>
      </c>
      <c r="F39" s="141"/>
      <c r="G39" s="279"/>
      <c r="H39" s="268"/>
      <c r="I39" s="141">
        <v>4.5</v>
      </c>
      <c r="J39" s="141">
        <f>I39*36</f>
        <v>162</v>
      </c>
      <c r="K39" s="141">
        <v>20</v>
      </c>
      <c r="L39" s="141">
        <v>8</v>
      </c>
      <c r="M39" s="141"/>
      <c r="N39" s="141">
        <v>12</v>
      </c>
      <c r="O39" s="141">
        <f>J39-K39</f>
        <v>142</v>
      </c>
      <c r="P39" s="268"/>
      <c r="Q39" s="141"/>
      <c r="R39" s="141">
        <v>1.5</v>
      </c>
      <c r="S39" s="141">
        <v>3</v>
      </c>
      <c r="T39" s="141"/>
      <c r="U39" s="141"/>
      <c r="V39" s="141"/>
      <c r="W39" s="141"/>
      <c r="X39" s="141"/>
      <c r="Y39" s="264"/>
    </row>
    <row r="40" spans="1:25" ht="38.15" customHeight="1" x14ac:dyDescent="0.3">
      <c r="A40" s="142" t="s">
        <v>144</v>
      </c>
      <c r="B40" s="135" t="s">
        <v>128</v>
      </c>
      <c r="C40" s="135" t="s">
        <v>188</v>
      </c>
      <c r="D40" s="283" t="s">
        <v>189</v>
      </c>
      <c r="E40" s="141">
        <v>6</v>
      </c>
      <c r="F40" s="141">
        <v>5</v>
      </c>
      <c r="G40" s="279"/>
      <c r="H40" s="268"/>
      <c r="I40" s="141">
        <v>7</v>
      </c>
      <c r="J40" s="141">
        <v>252</v>
      </c>
      <c r="K40" s="141">
        <v>30</v>
      </c>
      <c r="L40" s="141">
        <v>10</v>
      </c>
      <c r="M40" s="141"/>
      <c r="N40" s="141">
        <v>20</v>
      </c>
      <c r="O40" s="141">
        <f>J40-K40</f>
        <v>222</v>
      </c>
      <c r="P40" s="268"/>
      <c r="Q40" s="141"/>
      <c r="R40" s="141"/>
      <c r="S40" s="141"/>
      <c r="T40" s="141"/>
      <c r="U40" s="141">
        <v>3</v>
      </c>
      <c r="V40" s="141">
        <v>4</v>
      </c>
      <c r="W40" s="141"/>
      <c r="X40" s="141"/>
      <c r="Y40" s="143"/>
    </row>
    <row r="41" spans="1:25" ht="16.149999999999999" customHeight="1" x14ac:dyDescent="0.3">
      <c r="A41" s="142" t="s">
        <v>144</v>
      </c>
      <c r="B41" s="135" t="s">
        <v>128</v>
      </c>
      <c r="C41" s="135" t="s">
        <v>190</v>
      </c>
      <c r="D41" s="283" t="s">
        <v>191</v>
      </c>
      <c r="E41" s="141">
        <v>8</v>
      </c>
      <c r="F41" s="141"/>
      <c r="G41" s="279"/>
      <c r="H41" s="268"/>
      <c r="I41" s="141">
        <v>3</v>
      </c>
      <c r="J41" s="141">
        <v>108</v>
      </c>
      <c r="K41" s="141">
        <v>12</v>
      </c>
      <c r="L41" s="141">
        <v>4</v>
      </c>
      <c r="M41" s="270"/>
      <c r="N41" s="141">
        <v>8</v>
      </c>
      <c r="O41" s="270">
        <f>J41-K41</f>
        <v>96</v>
      </c>
      <c r="P41" s="268"/>
      <c r="Q41" s="141"/>
      <c r="R41" s="141"/>
      <c r="S41" s="141"/>
      <c r="T41" s="141"/>
      <c r="U41" s="141"/>
      <c r="V41" s="141"/>
      <c r="W41" s="141"/>
      <c r="X41" s="141">
        <v>3</v>
      </c>
      <c r="Y41" s="143"/>
    </row>
    <row r="42" spans="1:25" s="263" customFormat="1" ht="24.9" customHeight="1" x14ac:dyDescent="0.25">
      <c r="A42" s="142" t="s">
        <v>144</v>
      </c>
      <c r="B42" s="135" t="s">
        <v>128</v>
      </c>
      <c r="C42" s="135" t="s">
        <v>192</v>
      </c>
      <c r="D42" s="309" t="s">
        <v>193</v>
      </c>
      <c r="E42" s="141">
        <v>8</v>
      </c>
      <c r="F42" s="141"/>
      <c r="G42" s="279"/>
      <c r="H42" s="268"/>
      <c r="I42" s="141">
        <v>3</v>
      </c>
      <c r="J42" s="141">
        <v>108</v>
      </c>
      <c r="K42" s="141">
        <v>12</v>
      </c>
      <c r="L42" s="141">
        <v>4</v>
      </c>
      <c r="M42" s="270"/>
      <c r="N42" s="141">
        <v>8</v>
      </c>
      <c r="O42" s="292">
        <f>J42-K42</f>
        <v>96</v>
      </c>
      <c r="P42" s="268"/>
      <c r="Q42" s="141"/>
      <c r="R42" s="141"/>
      <c r="S42" s="141"/>
      <c r="T42" s="141"/>
      <c r="U42" s="141"/>
      <c r="V42" s="141"/>
      <c r="W42" s="141"/>
      <c r="X42" s="141">
        <v>3</v>
      </c>
      <c r="Y42" s="264"/>
    </row>
    <row r="43" spans="1:25" ht="26" x14ac:dyDescent="0.3">
      <c r="A43" s="142" t="s">
        <v>144</v>
      </c>
      <c r="B43" s="135" t="s">
        <v>128</v>
      </c>
      <c r="C43" s="135" t="s">
        <v>194</v>
      </c>
      <c r="D43" s="283" t="s">
        <v>195</v>
      </c>
      <c r="E43" s="141">
        <v>8</v>
      </c>
      <c r="F43" s="141"/>
      <c r="G43" s="279"/>
      <c r="H43" s="268"/>
      <c r="I43" s="141">
        <v>3</v>
      </c>
      <c r="J43" s="141">
        <v>108</v>
      </c>
      <c r="K43" s="141">
        <v>12</v>
      </c>
      <c r="L43" s="141">
        <v>4</v>
      </c>
      <c r="M43" s="270"/>
      <c r="N43" s="141">
        <v>8</v>
      </c>
      <c r="O43" s="292">
        <f>J43-K43</f>
        <v>96</v>
      </c>
      <c r="P43" s="268"/>
      <c r="Q43" s="141"/>
      <c r="R43" s="141"/>
      <c r="S43" s="141"/>
      <c r="T43" s="141"/>
      <c r="U43" s="141"/>
      <c r="V43" s="141"/>
      <c r="W43" s="141"/>
      <c r="X43" s="141">
        <v>3</v>
      </c>
      <c r="Y43" s="143"/>
    </row>
    <row r="44" spans="1:25" ht="34.75" customHeight="1" x14ac:dyDescent="0.3">
      <c r="A44" s="143"/>
      <c r="B44" s="143"/>
      <c r="C44" s="143"/>
      <c r="D44" s="158" t="s">
        <v>196</v>
      </c>
      <c r="E44" s="143"/>
      <c r="F44" s="143"/>
      <c r="G44" s="143"/>
      <c r="H44" s="143"/>
      <c r="I44" s="307">
        <v>11</v>
      </c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</row>
    <row r="45" spans="1:25" ht="24.65" customHeight="1" x14ac:dyDescent="0.3">
      <c r="A45" s="142" t="s">
        <v>152</v>
      </c>
      <c r="B45" s="135" t="s">
        <v>128</v>
      </c>
      <c r="C45" s="135" t="s">
        <v>197</v>
      </c>
      <c r="D45" s="140" t="s">
        <v>198</v>
      </c>
      <c r="E45" s="301">
        <v>1</v>
      </c>
      <c r="F45" s="141"/>
      <c r="G45" s="279"/>
      <c r="H45" s="268"/>
      <c r="I45" s="141">
        <v>3</v>
      </c>
      <c r="J45" s="141">
        <v>108</v>
      </c>
      <c r="K45" s="141">
        <v>12</v>
      </c>
      <c r="L45" s="141">
        <v>4</v>
      </c>
      <c r="M45" s="270"/>
      <c r="N45" s="141">
        <v>8</v>
      </c>
      <c r="O45" s="292">
        <f>J45-K45</f>
        <v>96</v>
      </c>
      <c r="P45" s="268"/>
      <c r="Q45" s="141">
        <v>3</v>
      </c>
      <c r="R45" s="141"/>
      <c r="S45" s="141"/>
      <c r="T45" s="141"/>
      <c r="U45" s="141"/>
      <c r="V45" s="141"/>
      <c r="W45" s="141"/>
      <c r="X45" s="141"/>
      <c r="Y45" s="143"/>
    </row>
    <row r="46" spans="1:25" ht="26" x14ac:dyDescent="0.3">
      <c r="A46" s="284" t="s">
        <v>144</v>
      </c>
      <c r="B46" s="135" t="s">
        <v>128</v>
      </c>
      <c r="C46" s="135" t="s">
        <v>199</v>
      </c>
      <c r="D46" s="283" t="s">
        <v>200</v>
      </c>
      <c r="E46" s="141">
        <v>9</v>
      </c>
      <c r="F46" s="141"/>
      <c r="G46" s="287"/>
      <c r="H46" s="287"/>
      <c r="I46" s="141">
        <v>3</v>
      </c>
      <c r="J46" s="141">
        <v>108</v>
      </c>
      <c r="K46" s="141">
        <v>12</v>
      </c>
      <c r="L46" s="141">
        <v>4</v>
      </c>
      <c r="M46" s="270"/>
      <c r="N46" s="141">
        <v>8</v>
      </c>
      <c r="O46" s="292">
        <f>J46-K46</f>
        <v>96</v>
      </c>
      <c r="P46" s="287"/>
      <c r="Q46" s="141"/>
      <c r="R46" s="141"/>
      <c r="S46" s="141"/>
      <c r="T46" s="141"/>
      <c r="U46" s="141"/>
      <c r="V46" s="141"/>
      <c r="W46" s="141"/>
      <c r="X46" s="141"/>
      <c r="Y46" s="143">
        <v>3</v>
      </c>
    </row>
    <row r="47" spans="1:25" ht="12.4" customHeight="1" x14ac:dyDescent="0.3">
      <c r="A47" s="142" t="s">
        <v>144</v>
      </c>
      <c r="B47" s="135" t="s">
        <v>128</v>
      </c>
      <c r="C47" s="135" t="s">
        <v>201</v>
      </c>
      <c r="D47" s="283" t="s">
        <v>202</v>
      </c>
      <c r="E47" s="141">
        <v>5</v>
      </c>
      <c r="F47" s="141"/>
      <c r="G47" s="279"/>
      <c r="H47" s="268"/>
      <c r="I47" s="141">
        <v>5</v>
      </c>
      <c r="J47" s="141">
        <v>180</v>
      </c>
      <c r="K47" s="141">
        <v>20</v>
      </c>
      <c r="L47" s="141">
        <v>8</v>
      </c>
      <c r="M47" s="141"/>
      <c r="N47" s="141">
        <v>12</v>
      </c>
      <c r="O47" s="141">
        <f>J47-K47</f>
        <v>160</v>
      </c>
      <c r="P47" s="268"/>
      <c r="Q47" s="141"/>
      <c r="R47" s="141"/>
      <c r="S47" s="141"/>
      <c r="T47" s="141"/>
      <c r="U47" s="141">
        <v>5</v>
      </c>
      <c r="V47" s="141"/>
      <c r="W47" s="141"/>
      <c r="X47" s="141"/>
      <c r="Y47" s="143"/>
    </row>
    <row r="48" spans="1:25" ht="34.5" x14ac:dyDescent="0.3">
      <c r="A48" s="142"/>
      <c r="B48" s="142"/>
      <c r="C48" s="142"/>
      <c r="D48" s="158" t="s">
        <v>203</v>
      </c>
      <c r="E48" s="141"/>
      <c r="F48" s="141"/>
      <c r="G48" s="141"/>
      <c r="H48" s="141"/>
      <c r="I48" s="307">
        <v>8</v>
      </c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3"/>
    </row>
    <row r="49" spans="1:26" ht="27.75" customHeight="1" x14ac:dyDescent="0.3">
      <c r="A49" s="142" t="s">
        <v>144</v>
      </c>
      <c r="B49" s="135" t="s">
        <v>128</v>
      </c>
      <c r="C49" s="135" t="s">
        <v>204</v>
      </c>
      <c r="D49" s="310" t="s">
        <v>374</v>
      </c>
      <c r="E49" s="301">
        <v>1</v>
      </c>
      <c r="F49" s="141"/>
      <c r="G49" s="279"/>
      <c r="H49" s="268"/>
      <c r="I49" s="141">
        <v>3</v>
      </c>
      <c r="J49" s="141">
        <v>108</v>
      </c>
      <c r="K49" s="141">
        <v>12</v>
      </c>
      <c r="L49" s="141">
        <v>4</v>
      </c>
      <c r="M49" s="270"/>
      <c r="N49" s="141">
        <v>8</v>
      </c>
      <c r="O49" s="292">
        <f>J49-K49</f>
        <v>96</v>
      </c>
      <c r="P49" s="268"/>
      <c r="Q49" s="141">
        <v>3</v>
      </c>
      <c r="R49" s="141"/>
      <c r="S49" s="141"/>
      <c r="T49" s="141"/>
      <c r="U49" s="141"/>
      <c r="V49" s="141"/>
      <c r="W49" s="141"/>
      <c r="X49" s="141"/>
      <c r="Y49" s="143"/>
    </row>
    <row r="50" spans="1:26" ht="26.5" customHeight="1" x14ac:dyDescent="0.3">
      <c r="A50" s="142" t="s">
        <v>144</v>
      </c>
      <c r="B50" s="135" t="s">
        <v>128</v>
      </c>
      <c r="C50" s="135" t="s">
        <v>205</v>
      </c>
      <c r="D50" s="309" t="s">
        <v>206</v>
      </c>
      <c r="E50" s="141">
        <v>5</v>
      </c>
      <c r="F50" s="141"/>
      <c r="G50" s="279"/>
      <c r="H50" s="268"/>
      <c r="I50" s="141">
        <v>2</v>
      </c>
      <c r="J50" s="141">
        <v>72</v>
      </c>
      <c r="K50" s="141">
        <v>8</v>
      </c>
      <c r="L50" s="141">
        <v>4</v>
      </c>
      <c r="M50" s="270"/>
      <c r="N50" s="141">
        <v>4</v>
      </c>
      <c r="O50" s="292">
        <f>J50-K50</f>
        <v>64</v>
      </c>
      <c r="P50" s="268"/>
      <c r="Q50" s="141"/>
      <c r="R50" s="141"/>
      <c r="S50" s="141"/>
      <c r="T50" s="141"/>
      <c r="U50" s="141">
        <v>2</v>
      </c>
      <c r="V50" s="141"/>
      <c r="W50" s="141"/>
      <c r="X50" s="141"/>
      <c r="Y50" s="143"/>
    </row>
    <row r="51" spans="1:26" s="263" customFormat="1" ht="24.75" customHeight="1" x14ac:dyDescent="0.3">
      <c r="A51" s="142" t="s">
        <v>144</v>
      </c>
      <c r="B51" s="135" t="s">
        <v>128</v>
      </c>
      <c r="C51" s="135" t="s">
        <v>207</v>
      </c>
      <c r="D51" s="283" t="s">
        <v>208</v>
      </c>
      <c r="E51" s="141">
        <v>7</v>
      </c>
      <c r="F51" s="141"/>
      <c r="G51" s="279"/>
      <c r="H51" s="268"/>
      <c r="I51" s="141">
        <v>3</v>
      </c>
      <c r="J51" s="141">
        <v>108</v>
      </c>
      <c r="K51" s="141">
        <v>12</v>
      </c>
      <c r="L51" s="141">
        <v>4</v>
      </c>
      <c r="M51" s="270"/>
      <c r="N51" s="141">
        <v>8</v>
      </c>
      <c r="O51" s="292">
        <f>J51-K51</f>
        <v>96</v>
      </c>
      <c r="P51" s="268"/>
      <c r="Q51" s="141"/>
      <c r="R51" s="141"/>
      <c r="S51" s="141"/>
      <c r="T51" s="141"/>
      <c r="U51" s="141"/>
      <c r="V51" s="141"/>
      <c r="W51" s="141">
        <v>3</v>
      </c>
      <c r="X51" s="141"/>
      <c r="Y51" s="264"/>
    </row>
    <row r="52" spans="1:26" ht="23" x14ac:dyDescent="0.3">
      <c r="A52" s="265"/>
      <c r="B52" s="132"/>
      <c r="C52" s="142"/>
      <c r="D52" s="158" t="s">
        <v>209</v>
      </c>
      <c r="E52" s="141"/>
      <c r="F52" s="141"/>
      <c r="G52" s="268"/>
      <c r="H52" s="268"/>
      <c r="I52" s="307">
        <v>11</v>
      </c>
      <c r="J52" s="141"/>
      <c r="K52" s="141"/>
      <c r="L52" s="141"/>
      <c r="M52" s="141"/>
      <c r="N52" s="141"/>
      <c r="O52" s="141"/>
      <c r="P52" s="268"/>
      <c r="Q52" s="141"/>
      <c r="R52" s="141"/>
      <c r="S52" s="141"/>
      <c r="T52" s="141"/>
      <c r="U52" s="141"/>
      <c r="V52" s="141"/>
      <c r="W52" s="141"/>
      <c r="X52" s="141"/>
      <c r="Y52" s="143"/>
    </row>
    <row r="53" spans="1:26" x14ac:dyDescent="0.3">
      <c r="A53" s="265" t="s">
        <v>144</v>
      </c>
      <c r="B53" s="132" t="s">
        <v>128</v>
      </c>
      <c r="C53" s="135" t="s">
        <v>210</v>
      </c>
      <c r="D53" s="143" t="s">
        <v>211</v>
      </c>
      <c r="E53" s="141"/>
      <c r="F53" s="141">
        <v>3</v>
      </c>
      <c r="G53" s="268"/>
      <c r="H53" s="311"/>
      <c r="I53" s="141">
        <v>3</v>
      </c>
      <c r="J53" s="141">
        <f>I53*36</f>
        <v>108</v>
      </c>
      <c r="K53" s="141">
        <v>12</v>
      </c>
      <c r="L53" s="141">
        <v>4</v>
      </c>
      <c r="M53" s="270"/>
      <c r="N53" s="141">
        <v>8</v>
      </c>
      <c r="O53" s="292">
        <f>J53-K53</f>
        <v>96</v>
      </c>
      <c r="P53" s="268"/>
      <c r="Q53" s="141"/>
      <c r="R53" s="141"/>
      <c r="S53" s="141">
        <v>3</v>
      </c>
      <c r="T53" s="141"/>
      <c r="U53" s="141"/>
      <c r="V53" s="141"/>
      <c r="W53" s="141"/>
      <c r="X53" s="141"/>
      <c r="Y53" s="143"/>
    </row>
    <row r="54" spans="1:26" ht="26" x14ac:dyDescent="0.3">
      <c r="A54" s="265" t="s">
        <v>144</v>
      </c>
      <c r="B54" s="135" t="s">
        <v>128</v>
      </c>
      <c r="C54" s="135" t="s">
        <v>212</v>
      </c>
      <c r="D54" s="283" t="s">
        <v>213</v>
      </c>
      <c r="E54" s="141">
        <v>9</v>
      </c>
      <c r="F54" s="141"/>
      <c r="G54" s="287"/>
      <c r="H54" s="287"/>
      <c r="I54" s="141">
        <v>3</v>
      </c>
      <c r="J54" s="141">
        <v>108</v>
      </c>
      <c r="K54" s="141">
        <v>12</v>
      </c>
      <c r="L54" s="141">
        <v>4</v>
      </c>
      <c r="M54" s="270"/>
      <c r="N54" s="141">
        <v>8</v>
      </c>
      <c r="O54" s="292">
        <f>J54-K54</f>
        <v>96</v>
      </c>
      <c r="P54" s="287"/>
      <c r="Q54" s="141"/>
      <c r="R54" s="141"/>
      <c r="S54" s="141"/>
      <c r="T54" s="141"/>
      <c r="U54" s="141"/>
      <c r="V54" s="141"/>
      <c r="W54" s="141"/>
      <c r="X54" s="141"/>
      <c r="Y54" s="286">
        <v>3</v>
      </c>
    </row>
    <row r="55" spans="1:26" s="263" customFormat="1" ht="24.75" customHeight="1" x14ac:dyDescent="0.3">
      <c r="A55" s="265" t="s">
        <v>144</v>
      </c>
      <c r="B55" s="135" t="s">
        <v>128</v>
      </c>
      <c r="C55" s="135" t="s">
        <v>214</v>
      </c>
      <c r="D55" s="283" t="s">
        <v>215</v>
      </c>
      <c r="E55" s="141"/>
      <c r="F55" s="141">
        <v>8</v>
      </c>
      <c r="G55" s="287"/>
      <c r="H55" s="287"/>
      <c r="I55" s="141">
        <v>3</v>
      </c>
      <c r="J55" s="141">
        <v>108</v>
      </c>
      <c r="K55" s="141">
        <v>12</v>
      </c>
      <c r="L55" s="141">
        <v>4</v>
      </c>
      <c r="M55" s="270"/>
      <c r="N55" s="141">
        <v>8</v>
      </c>
      <c r="O55" s="292">
        <f>J55-K55</f>
        <v>96</v>
      </c>
      <c r="P55" s="287"/>
      <c r="Q55" s="141"/>
      <c r="R55" s="141"/>
      <c r="S55" s="141"/>
      <c r="T55" s="141"/>
      <c r="U55" s="141"/>
      <c r="V55" s="141"/>
      <c r="W55" s="141"/>
      <c r="X55" s="141">
        <v>3</v>
      </c>
      <c r="Y55" s="312"/>
    </row>
    <row r="56" spans="1:26" s="263" customFormat="1" ht="39" x14ac:dyDescent="0.3">
      <c r="A56" s="265" t="s">
        <v>144</v>
      </c>
      <c r="B56" s="135" t="s">
        <v>128</v>
      </c>
      <c r="C56" s="135" t="s">
        <v>216</v>
      </c>
      <c r="D56" s="283" t="s">
        <v>217</v>
      </c>
      <c r="E56" s="313"/>
      <c r="F56" s="313">
        <v>9</v>
      </c>
      <c r="G56" s="287"/>
      <c r="H56" s="287"/>
      <c r="I56" s="141">
        <v>2</v>
      </c>
      <c r="J56" s="141">
        <v>72</v>
      </c>
      <c r="K56" s="141">
        <v>8</v>
      </c>
      <c r="L56" s="141">
        <v>4</v>
      </c>
      <c r="M56" s="270"/>
      <c r="N56" s="141">
        <v>4</v>
      </c>
      <c r="O56" s="292">
        <f>J56-K56</f>
        <v>64</v>
      </c>
      <c r="P56" s="314"/>
      <c r="Q56" s="313"/>
      <c r="R56" s="313"/>
      <c r="S56" s="313"/>
      <c r="T56" s="313"/>
      <c r="U56" s="313"/>
      <c r="V56" s="313"/>
      <c r="W56" s="313"/>
      <c r="X56" s="313"/>
      <c r="Y56" s="312">
        <v>2</v>
      </c>
    </row>
    <row r="57" spans="1:26" s="263" customFormat="1" ht="34.5" x14ac:dyDescent="0.25">
      <c r="A57" s="284"/>
      <c r="B57" s="135"/>
      <c r="C57" s="135"/>
      <c r="D57" s="158" t="s">
        <v>218</v>
      </c>
      <c r="E57" s="313"/>
      <c r="F57" s="313"/>
      <c r="G57" s="287"/>
      <c r="H57" s="287"/>
      <c r="I57" s="307">
        <v>5</v>
      </c>
      <c r="J57" s="141"/>
      <c r="K57" s="141"/>
      <c r="L57" s="141"/>
      <c r="M57" s="141"/>
      <c r="N57" s="141"/>
      <c r="O57" s="141"/>
      <c r="P57" s="314"/>
      <c r="Q57" s="313"/>
      <c r="R57" s="313"/>
      <c r="S57" s="313"/>
      <c r="T57" s="313"/>
      <c r="U57" s="313"/>
      <c r="V57" s="313"/>
      <c r="W57" s="313"/>
      <c r="X57" s="313"/>
      <c r="Y57" s="312"/>
    </row>
    <row r="58" spans="1:26" s="263" customFormat="1" ht="24.75" customHeight="1" x14ac:dyDescent="0.3">
      <c r="A58" s="284" t="s">
        <v>144</v>
      </c>
      <c r="B58" s="135" t="s">
        <v>128</v>
      </c>
      <c r="C58" s="135" t="s">
        <v>219</v>
      </c>
      <c r="D58" s="283" t="s">
        <v>220</v>
      </c>
      <c r="E58" s="141">
        <v>8</v>
      </c>
      <c r="F58" s="141"/>
      <c r="G58" s="287"/>
      <c r="H58" s="287"/>
      <c r="I58" s="141">
        <v>3</v>
      </c>
      <c r="J58" s="141">
        <v>108</v>
      </c>
      <c r="K58" s="141">
        <v>12</v>
      </c>
      <c r="L58" s="141">
        <v>4</v>
      </c>
      <c r="M58" s="270"/>
      <c r="N58" s="141">
        <v>8</v>
      </c>
      <c r="O58" s="292">
        <f>J58-K58</f>
        <v>96</v>
      </c>
      <c r="P58" s="287"/>
      <c r="Q58" s="141"/>
      <c r="R58" s="141"/>
      <c r="S58" s="141"/>
      <c r="T58" s="141"/>
      <c r="U58" s="141"/>
      <c r="V58" s="141"/>
      <c r="W58" s="141"/>
      <c r="X58" s="141">
        <v>3</v>
      </c>
      <c r="Y58" s="312"/>
    </row>
    <row r="59" spans="1:26" s="263" customFormat="1" ht="52" x14ac:dyDescent="0.3">
      <c r="A59" s="284" t="s">
        <v>144</v>
      </c>
      <c r="B59" s="135" t="s">
        <v>128</v>
      </c>
      <c r="C59" s="135" t="s">
        <v>221</v>
      </c>
      <c r="D59" s="283" t="s">
        <v>222</v>
      </c>
      <c r="E59" s="315"/>
      <c r="F59" s="315">
        <v>9</v>
      </c>
      <c r="G59" s="287"/>
      <c r="H59" s="287"/>
      <c r="I59" s="141">
        <v>2</v>
      </c>
      <c r="J59" s="141">
        <v>72</v>
      </c>
      <c r="K59" s="141">
        <v>8</v>
      </c>
      <c r="L59" s="141">
        <v>4</v>
      </c>
      <c r="M59" s="270"/>
      <c r="N59" s="141">
        <v>4</v>
      </c>
      <c r="O59" s="292">
        <f>J59-K59</f>
        <v>64</v>
      </c>
      <c r="P59" s="314"/>
      <c r="Q59" s="313"/>
      <c r="R59" s="313"/>
      <c r="S59" s="313"/>
      <c r="T59" s="313"/>
      <c r="U59" s="313"/>
      <c r="V59" s="313"/>
      <c r="W59" s="313"/>
      <c r="X59" s="313"/>
      <c r="Y59" s="312">
        <v>2</v>
      </c>
    </row>
    <row r="60" spans="1:26" ht="24.65" customHeight="1" x14ac:dyDescent="0.3">
      <c r="A60" s="284" t="s">
        <v>144</v>
      </c>
      <c r="B60" s="135" t="s">
        <v>128</v>
      </c>
      <c r="C60" s="135" t="s">
        <v>223</v>
      </c>
      <c r="D60" s="283" t="s">
        <v>224</v>
      </c>
      <c r="E60" s="141"/>
      <c r="F60" s="141"/>
      <c r="G60" s="279"/>
      <c r="H60" s="141">
        <v>6</v>
      </c>
      <c r="I60" s="307">
        <v>3</v>
      </c>
      <c r="J60" s="141">
        <v>108</v>
      </c>
      <c r="K60" s="141"/>
      <c r="L60" s="141"/>
      <c r="M60" s="141"/>
      <c r="N60" s="141"/>
      <c r="O60" s="141">
        <v>108</v>
      </c>
      <c r="P60" s="268"/>
      <c r="Q60" s="141"/>
      <c r="R60" s="141"/>
      <c r="S60" s="141"/>
      <c r="T60" s="141"/>
      <c r="U60" s="141"/>
      <c r="V60" s="141">
        <v>3</v>
      </c>
      <c r="W60" s="141"/>
      <c r="X60" s="141"/>
      <c r="Y60" s="143"/>
      <c r="Z60" s="316">
        <v>149</v>
      </c>
    </row>
    <row r="61" spans="1:26" ht="12.75" customHeight="1" x14ac:dyDescent="0.3">
      <c r="A61" s="209"/>
      <c r="B61" s="209"/>
      <c r="C61" s="209"/>
      <c r="D61" s="209" t="s">
        <v>225</v>
      </c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143"/>
    </row>
    <row r="62" spans="1:26" ht="23" x14ac:dyDescent="0.3">
      <c r="A62" s="159"/>
      <c r="B62" s="159"/>
      <c r="C62" s="159"/>
      <c r="D62" s="158" t="s">
        <v>226</v>
      </c>
      <c r="E62" s="159"/>
      <c r="F62" s="159"/>
      <c r="G62" s="159"/>
      <c r="H62" s="159"/>
      <c r="I62" s="159">
        <v>11</v>
      </c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43"/>
    </row>
    <row r="63" spans="1:26" x14ac:dyDescent="0.3">
      <c r="A63" s="317" t="s">
        <v>127</v>
      </c>
      <c r="B63" s="133" t="s">
        <v>128</v>
      </c>
      <c r="C63" s="144" t="s">
        <v>227</v>
      </c>
      <c r="D63" s="143" t="s">
        <v>228</v>
      </c>
      <c r="E63" s="141"/>
      <c r="F63" s="141">
        <v>3</v>
      </c>
      <c r="G63" s="268"/>
      <c r="H63" s="268"/>
      <c r="I63" s="141">
        <v>3</v>
      </c>
      <c r="J63" s="141">
        <v>108</v>
      </c>
      <c r="K63" s="141">
        <v>12</v>
      </c>
      <c r="L63" s="141">
        <v>4</v>
      </c>
      <c r="M63" s="270"/>
      <c r="N63" s="141">
        <v>8</v>
      </c>
      <c r="O63" s="292">
        <f>J63-K63</f>
        <v>96</v>
      </c>
      <c r="P63" s="268"/>
      <c r="Q63" s="141"/>
      <c r="R63" s="141"/>
      <c r="S63" s="141">
        <v>3</v>
      </c>
      <c r="T63" s="141"/>
      <c r="U63" s="141"/>
      <c r="V63" s="141"/>
      <c r="W63" s="141"/>
      <c r="X63" s="141"/>
      <c r="Y63" s="143"/>
    </row>
    <row r="64" spans="1:26" x14ac:dyDescent="0.3">
      <c r="A64" s="284" t="s">
        <v>127</v>
      </c>
      <c r="B64" s="132" t="s">
        <v>128</v>
      </c>
      <c r="C64" s="144" t="s">
        <v>229</v>
      </c>
      <c r="D64" s="143" t="s">
        <v>230</v>
      </c>
      <c r="E64" s="141"/>
      <c r="F64" s="141">
        <v>4</v>
      </c>
      <c r="G64" s="287"/>
      <c r="H64" s="287"/>
      <c r="I64" s="141">
        <v>3</v>
      </c>
      <c r="J64" s="141">
        <v>108</v>
      </c>
      <c r="K64" s="141">
        <v>12</v>
      </c>
      <c r="L64" s="141">
        <v>4</v>
      </c>
      <c r="M64" s="270"/>
      <c r="N64" s="141">
        <v>8</v>
      </c>
      <c r="O64" s="292">
        <f>J64-K64</f>
        <v>96</v>
      </c>
      <c r="P64" s="287"/>
      <c r="Q64" s="141"/>
      <c r="R64" s="141"/>
      <c r="S64" s="141"/>
      <c r="T64" s="141">
        <v>3</v>
      </c>
      <c r="U64" s="141"/>
      <c r="V64" s="141"/>
      <c r="W64" s="141"/>
      <c r="X64" s="141"/>
      <c r="Y64" s="143"/>
    </row>
    <row r="65" spans="1:26" x14ac:dyDescent="0.3">
      <c r="A65" s="284" t="s">
        <v>144</v>
      </c>
      <c r="B65" s="135" t="s">
        <v>128</v>
      </c>
      <c r="C65" s="144" t="s">
        <v>231</v>
      </c>
      <c r="D65" s="143" t="s">
        <v>232</v>
      </c>
      <c r="E65" s="141"/>
      <c r="F65" s="141">
        <v>4</v>
      </c>
      <c r="G65" s="287"/>
      <c r="H65" s="287"/>
      <c r="I65" s="141">
        <v>3</v>
      </c>
      <c r="J65" s="141">
        <v>108</v>
      </c>
      <c r="K65" s="141">
        <v>12</v>
      </c>
      <c r="L65" s="141">
        <v>4</v>
      </c>
      <c r="M65" s="270"/>
      <c r="N65" s="141">
        <v>8</v>
      </c>
      <c r="O65" s="292">
        <f>J65-K65</f>
        <v>96</v>
      </c>
      <c r="P65" s="287"/>
      <c r="Q65" s="141"/>
      <c r="R65" s="141"/>
      <c r="S65" s="141"/>
      <c r="T65" s="141">
        <v>3</v>
      </c>
      <c r="U65" s="141"/>
      <c r="V65" s="141"/>
      <c r="W65" s="141"/>
      <c r="X65" s="141"/>
      <c r="Y65" s="143"/>
    </row>
    <row r="66" spans="1:26" s="263" customFormat="1" ht="26" x14ac:dyDescent="0.3">
      <c r="A66" s="284" t="s">
        <v>144</v>
      </c>
      <c r="B66" s="135" t="s">
        <v>128</v>
      </c>
      <c r="C66" s="144" t="s">
        <v>233</v>
      </c>
      <c r="D66" s="283" t="s">
        <v>234</v>
      </c>
      <c r="E66" s="141"/>
      <c r="F66" s="141">
        <v>8</v>
      </c>
      <c r="G66" s="287"/>
      <c r="H66" s="287"/>
      <c r="I66" s="141">
        <v>2</v>
      </c>
      <c r="J66" s="141">
        <v>72</v>
      </c>
      <c r="K66" s="141">
        <v>8</v>
      </c>
      <c r="L66" s="141">
        <v>4</v>
      </c>
      <c r="M66" s="270"/>
      <c r="N66" s="141">
        <v>4</v>
      </c>
      <c r="O66" s="292">
        <f>J66-K66</f>
        <v>64</v>
      </c>
      <c r="P66" s="287"/>
      <c r="Q66" s="141"/>
      <c r="R66" s="141"/>
      <c r="S66" s="141"/>
      <c r="T66" s="141"/>
      <c r="U66" s="141"/>
      <c r="V66" s="141"/>
      <c r="W66" s="141"/>
      <c r="X66" s="141">
        <v>2</v>
      </c>
      <c r="Y66" s="264"/>
    </row>
    <row r="67" spans="1:26" x14ac:dyDescent="0.3">
      <c r="A67" s="318"/>
      <c r="B67" s="159"/>
      <c r="C67" s="145" t="s">
        <v>235</v>
      </c>
      <c r="D67" s="158" t="s">
        <v>236</v>
      </c>
      <c r="E67" s="319"/>
      <c r="F67" s="320"/>
      <c r="G67" s="320"/>
      <c r="H67" s="321"/>
      <c r="I67" s="282"/>
      <c r="J67" s="282"/>
      <c r="K67" s="322"/>
      <c r="L67" s="322"/>
      <c r="M67" s="322"/>
      <c r="N67" s="322"/>
      <c r="O67" s="322"/>
      <c r="P67" s="320"/>
      <c r="Q67" s="282"/>
      <c r="R67" s="320"/>
      <c r="S67" s="320"/>
      <c r="T67" s="320"/>
      <c r="U67" s="320"/>
      <c r="V67" s="320"/>
      <c r="W67" s="320"/>
      <c r="X67" s="320"/>
      <c r="Y67" s="143"/>
    </row>
    <row r="68" spans="1:26" ht="23.5" x14ac:dyDescent="0.3">
      <c r="A68" s="284" t="s">
        <v>144</v>
      </c>
      <c r="B68" s="135"/>
      <c r="C68" s="142" t="s">
        <v>237</v>
      </c>
      <c r="D68" s="323" t="s">
        <v>238</v>
      </c>
      <c r="E68" s="141"/>
      <c r="F68" s="141">
        <v>7</v>
      </c>
      <c r="G68" s="320"/>
      <c r="H68" s="321"/>
      <c r="I68" s="141">
        <v>3</v>
      </c>
      <c r="J68" s="141">
        <v>108</v>
      </c>
      <c r="K68" s="141">
        <v>12</v>
      </c>
      <c r="L68" s="141">
        <v>4</v>
      </c>
      <c r="M68" s="270"/>
      <c r="N68" s="141">
        <v>8</v>
      </c>
      <c r="O68" s="292">
        <f>J68-K68</f>
        <v>96</v>
      </c>
      <c r="P68" s="268"/>
      <c r="Q68" s="141"/>
      <c r="R68" s="141"/>
      <c r="S68" s="141"/>
      <c r="T68" s="141"/>
      <c r="U68" s="141"/>
      <c r="V68" s="141"/>
      <c r="W68" s="141">
        <v>3</v>
      </c>
      <c r="X68" s="141"/>
      <c r="Y68" s="143"/>
    </row>
    <row r="69" spans="1:26" ht="23.5" x14ac:dyDescent="0.3">
      <c r="A69" s="265"/>
      <c r="B69" s="135"/>
      <c r="C69" s="142" t="s">
        <v>239</v>
      </c>
      <c r="D69" s="323" t="s">
        <v>240</v>
      </c>
      <c r="E69" s="141"/>
      <c r="F69" s="268"/>
      <c r="G69" s="268"/>
      <c r="H69" s="268"/>
      <c r="I69" s="324">
        <v>3</v>
      </c>
      <c r="J69" s="324">
        <v>108</v>
      </c>
      <c r="K69" s="141">
        <v>12</v>
      </c>
      <c r="L69" s="141">
        <v>4</v>
      </c>
      <c r="M69" s="270"/>
      <c r="N69" s="141">
        <v>8</v>
      </c>
      <c r="O69" s="292">
        <f>J69-K69</f>
        <v>96</v>
      </c>
      <c r="P69" s="325"/>
      <c r="Q69" s="324"/>
      <c r="R69" s="324"/>
      <c r="S69" s="324"/>
      <c r="T69" s="324"/>
      <c r="U69" s="324"/>
      <c r="V69" s="324"/>
      <c r="W69" s="324"/>
      <c r="X69" s="324"/>
      <c r="Y69" s="143"/>
    </row>
    <row r="70" spans="1:26" x14ac:dyDescent="0.3">
      <c r="A70" s="318"/>
      <c r="B70" s="159"/>
      <c r="C70" s="145" t="s">
        <v>241</v>
      </c>
      <c r="D70" s="158" t="s">
        <v>236</v>
      </c>
      <c r="E70" s="320"/>
      <c r="F70" s="320"/>
      <c r="G70" s="282"/>
      <c r="H70" s="320"/>
      <c r="I70" s="282"/>
      <c r="J70" s="282"/>
      <c r="K70" s="322"/>
      <c r="L70" s="322"/>
      <c r="M70" s="322"/>
      <c r="N70" s="322"/>
      <c r="O70" s="322"/>
      <c r="P70" s="320"/>
      <c r="Q70" s="320"/>
      <c r="R70" s="320"/>
      <c r="S70" s="282"/>
      <c r="T70" s="320"/>
      <c r="U70" s="320"/>
      <c r="V70" s="320"/>
      <c r="W70" s="320"/>
      <c r="X70" s="320"/>
      <c r="Y70" s="143"/>
    </row>
    <row r="71" spans="1:26" ht="23" x14ac:dyDescent="0.3">
      <c r="A71" s="284" t="s">
        <v>144</v>
      </c>
      <c r="B71" s="135"/>
      <c r="C71" s="135" t="s">
        <v>242</v>
      </c>
      <c r="D71" s="323" t="s">
        <v>243</v>
      </c>
      <c r="E71" s="320"/>
      <c r="F71" s="141"/>
      <c r="G71" s="282"/>
      <c r="H71" s="320"/>
      <c r="I71" s="141">
        <v>3</v>
      </c>
      <c r="J71" s="141">
        <v>108</v>
      </c>
      <c r="K71" s="141">
        <v>12</v>
      </c>
      <c r="L71" s="141">
        <v>4</v>
      </c>
      <c r="M71" s="270"/>
      <c r="N71" s="141">
        <v>8</v>
      </c>
      <c r="O71" s="292">
        <f>J71-K71</f>
        <v>96</v>
      </c>
      <c r="P71" s="268"/>
      <c r="Q71" s="141"/>
      <c r="R71" s="141"/>
      <c r="S71" s="141"/>
      <c r="T71" s="141"/>
      <c r="U71" s="141"/>
      <c r="V71" s="141"/>
      <c r="W71" s="141"/>
      <c r="X71" s="141"/>
      <c r="Y71" s="143"/>
    </row>
    <row r="72" spans="1:26" ht="26" x14ac:dyDescent="0.3">
      <c r="A72" s="284" t="s">
        <v>144</v>
      </c>
      <c r="B72" s="135"/>
      <c r="C72" s="135" t="s">
        <v>244</v>
      </c>
      <c r="D72" s="283" t="s">
        <v>245</v>
      </c>
      <c r="E72" s="268"/>
      <c r="F72" s="141">
        <v>8</v>
      </c>
      <c r="G72" s="292"/>
      <c r="H72" s="268"/>
      <c r="I72" s="141">
        <v>3</v>
      </c>
      <c r="J72" s="141">
        <v>108</v>
      </c>
      <c r="K72" s="141">
        <v>12</v>
      </c>
      <c r="L72" s="141">
        <v>4</v>
      </c>
      <c r="M72" s="270"/>
      <c r="N72" s="141">
        <v>8</v>
      </c>
      <c r="O72" s="292">
        <f>J72-K72</f>
        <v>96</v>
      </c>
      <c r="P72" s="268"/>
      <c r="Q72" s="141"/>
      <c r="R72" s="141"/>
      <c r="S72" s="141"/>
      <c r="T72" s="141"/>
      <c r="U72" s="141"/>
      <c r="V72" s="141"/>
      <c r="W72" s="141"/>
      <c r="X72" s="141">
        <v>3</v>
      </c>
      <c r="Y72" s="143"/>
    </row>
    <row r="73" spans="1:26" ht="26" x14ac:dyDescent="0.3">
      <c r="A73" s="265" t="s">
        <v>144</v>
      </c>
      <c r="B73" s="135"/>
      <c r="C73" s="135" t="s">
        <v>246</v>
      </c>
      <c r="D73" s="283" t="s">
        <v>247</v>
      </c>
      <c r="E73" s="268"/>
      <c r="F73" s="141">
        <v>7</v>
      </c>
      <c r="G73" s="292"/>
      <c r="H73" s="268"/>
      <c r="I73" s="141">
        <v>2</v>
      </c>
      <c r="J73" s="141">
        <v>72</v>
      </c>
      <c r="K73" s="141">
        <v>8</v>
      </c>
      <c r="L73" s="141">
        <v>4</v>
      </c>
      <c r="M73" s="270"/>
      <c r="N73" s="141">
        <v>4</v>
      </c>
      <c r="O73" s="292">
        <f t="shared" ref="O73:O74" si="3">J73-K73</f>
        <v>64</v>
      </c>
      <c r="P73" s="268"/>
      <c r="Q73" s="141"/>
      <c r="R73" s="141"/>
      <c r="S73" s="141"/>
      <c r="T73" s="141"/>
      <c r="U73" s="141"/>
      <c r="V73" s="141"/>
      <c r="W73" s="141">
        <v>2</v>
      </c>
      <c r="X73" s="141"/>
      <c r="Y73" s="143"/>
    </row>
    <row r="74" spans="1:26" ht="35.15" customHeight="1" x14ac:dyDescent="0.3">
      <c r="A74" s="265" t="s">
        <v>144</v>
      </c>
      <c r="B74" s="135"/>
      <c r="C74" s="135" t="s">
        <v>248</v>
      </c>
      <c r="D74" s="283" t="s">
        <v>249</v>
      </c>
      <c r="E74" s="268"/>
      <c r="F74" s="141"/>
      <c r="G74" s="270"/>
      <c r="H74" s="268"/>
      <c r="I74" s="141">
        <v>2</v>
      </c>
      <c r="J74" s="141">
        <v>72</v>
      </c>
      <c r="K74" s="141">
        <v>8</v>
      </c>
      <c r="L74" s="141">
        <v>4</v>
      </c>
      <c r="M74" s="270"/>
      <c r="N74" s="141">
        <v>4</v>
      </c>
      <c r="O74" s="292">
        <f t="shared" si="3"/>
        <v>64</v>
      </c>
      <c r="P74" s="268"/>
      <c r="Q74" s="141"/>
      <c r="R74" s="141"/>
      <c r="S74" s="141"/>
      <c r="T74" s="141"/>
      <c r="U74" s="141"/>
      <c r="V74" s="141"/>
      <c r="W74" s="141"/>
      <c r="X74" s="141"/>
      <c r="Y74" s="143"/>
    </row>
    <row r="75" spans="1:26" x14ac:dyDescent="0.3">
      <c r="A75" s="284"/>
      <c r="B75" s="159"/>
      <c r="C75" s="154" t="s">
        <v>250</v>
      </c>
      <c r="D75" s="146" t="s">
        <v>236</v>
      </c>
      <c r="E75" s="287"/>
      <c r="F75" s="287"/>
      <c r="G75" s="282"/>
      <c r="H75" s="287"/>
      <c r="I75" s="270"/>
      <c r="J75" s="282"/>
      <c r="K75" s="322"/>
      <c r="L75" s="322"/>
      <c r="M75" s="322"/>
      <c r="N75" s="322"/>
      <c r="O75" s="322"/>
      <c r="P75" s="287"/>
      <c r="Q75" s="287"/>
      <c r="R75" s="287"/>
      <c r="S75" s="287"/>
      <c r="T75" s="287"/>
      <c r="U75" s="287"/>
      <c r="V75" s="287"/>
      <c r="W75" s="270"/>
      <c r="X75" s="287"/>
      <c r="Y75" s="143"/>
    </row>
    <row r="76" spans="1:26" ht="26" x14ac:dyDescent="0.3">
      <c r="A76" s="265" t="s">
        <v>144</v>
      </c>
      <c r="B76" s="135"/>
      <c r="C76" s="147" t="s">
        <v>251</v>
      </c>
      <c r="D76" s="283" t="s">
        <v>252</v>
      </c>
      <c r="E76" s="265"/>
      <c r="F76" s="141"/>
      <c r="G76" s="292"/>
      <c r="H76" s="268"/>
      <c r="I76" s="141">
        <v>4</v>
      </c>
      <c r="J76" s="141">
        <v>144</v>
      </c>
      <c r="K76" s="141">
        <v>20</v>
      </c>
      <c r="L76" s="141">
        <v>8</v>
      </c>
      <c r="M76" s="141"/>
      <c r="N76" s="141">
        <v>12</v>
      </c>
      <c r="O76" s="141">
        <f>J76-K76</f>
        <v>124</v>
      </c>
      <c r="P76" s="268"/>
      <c r="Q76" s="268"/>
      <c r="R76" s="268"/>
      <c r="S76" s="141"/>
      <c r="T76" s="141"/>
      <c r="U76" s="141"/>
      <c r="V76" s="141"/>
      <c r="W76" s="141"/>
      <c r="X76" s="141"/>
      <c r="Y76" s="143"/>
    </row>
    <row r="77" spans="1:26" ht="39" x14ac:dyDescent="0.3">
      <c r="A77" s="265" t="s">
        <v>144</v>
      </c>
      <c r="B77" s="135"/>
      <c r="C77" s="147" t="s">
        <v>253</v>
      </c>
      <c r="D77" s="283" t="s">
        <v>254</v>
      </c>
      <c r="E77" s="265"/>
      <c r="F77" s="141">
        <v>4</v>
      </c>
      <c r="G77" s="270"/>
      <c r="H77" s="268"/>
      <c r="I77" s="141">
        <v>4</v>
      </c>
      <c r="J77" s="141">
        <v>144</v>
      </c>
      <c r="K77" s="141">
        <v>20</v>
      </c>
      <c r="L77" s="141">
        <v>8</v>
      </c>
      <c r="M77" s="141"/>
      <c r="N77" s="141">
        <v>12</v>
      </c>
      <c r="O77" s="141">
        <f>J77-K77</f>
        <v>124</v>
      </c>
      <c r="P77" s="268"/>
      <c r="Q77" s="268"/>
      <c r="R77" s="268"/>
      <c r="S77" s="141">
        <v>2</v>
      </c>
      <c r="T77" s="141">
        <v>2</v>
      </c>
      <c r="U77" s="268"/>
      <c r="V77" s="268"/>
      <c r="W77" s="270"/>
      <c r="X77" s="268"/>
      <c r="Y77" s="143"/>
    </row>
    <row r="78" spans="1:26" x14ac:dyDescent="0.3">
      <c r="A78" s="284"/>
      <c r="B78" s="159"/>
      <c r="C78" s="135" t="s">
        <v>255</v>
      </c>
      <c r="D78" s="148" t="s">
        <v>236</v>
      </c>
      <c r="E78" s="287"/>
      <c r="F78" s="287"/>
      <c r="G78" s="282"/>
      <c r="H78" s="287"/>
      <c r="I78" s="270"/>
      <c r="J78" s="282"/>
      <c r="K78" s="322"/>
      <c r="L78" s="322"/>
      <c r="M78" s="322"/>
      <c r="N78" s="322"/>
      <c r="O78" s="322"/>
      <c r="P78" s="287"/>
      <c r="Q78" s="287"/>
      <c r="R78" s="287"/>
      <c r="S78" s="270"/>
      <c r="T78" s="287"/>
      <c r="U78" s="287"/>
      <c r="V78" s="287"/>
      <c r="W78" s="287"/>
      <c r="X78" s="287"/>
      <c r="Y78" s="143"/>
    </row>
    <row r="79" spans="1:26" ht="23" x14ac:dyDescent="0.3">
      <c r="A79" s="265" t="s">
        <v>144</v>
      </c>
      <c r="B79" s="135"/>
      <c r="C79" s="135" t="s">
        <v>256</v>
      </c>
      <c r="D79" s="323" t="s">
        <v>257</v>
      </c>
      <c r="E79" s="141">
        <v>6</v>
      </c>
      <c r="F79" s="268"/>
      <c r="G79" s="268"/>
      <c r="H79" s="268"/>
      <c r="I79" s="141">
        <v>2</v>
      </c>
      <c r="J79" s="141">
        <v>72</v>
      </c>
      <c r="K79" s="141">
        <v>8</v>
      </c>
      <c r="L79" s="141">
        <v>4</v>
      </c>
      <c r="M79" s="270"/>
      <c r="N79" s="141">
        <v>4</v>
      </c>
      <c r="O79" s="292">
        <f t="shared" ref="O79:O80" si="4">J79-K79</f>
        <v>64</v>
      </c>
      <c r="P79" s="268"/>
      <c r="Q79" s="141"/>
      <c r="R79" s="141"/>
      <c r="S79" s="141"/>
      <c r="T79" s="141"/>
      <c r="U79" s="141"/>
      <c r="V79" s="141">
        <v>2</v>
      </c>
      <c r="W79" s="141"/>
      <c r="X79" s="141"/>
      <c r="Y79" s="143"/>
    </row>
    <row r="80" spans="1:26" ht="39" x14ac:dyDescent="0.3">
      <c r="A80" s="265"/>
      <c r="B80" s="135"/>
      <c r="C80" s="135" t="s">
        <v>258</v>
      </c>
      <c r="D80" s="323" t="s">
        <v>259</v>
      </c>
      <c r="E80" s="141"/>
      <c r="F80" s="268"/>
      <c r="G80" s="268"/>
      <c r="H80" s="268"/>
      <c r="I80" s="141">
        <v>2</v>
      </c>
      <c r="J80" s="141">
        <v>72</v>
      </c>
      <c r="K80" s="141">
        <v>8</v>
      </c>
      <c r="L80" s="141">
        <v>4</v>
      </c>
      <c r="M80" s="270"/>
      <c r="N80" s="141">
        <v>4</v>
      </c>
      <c r="O80" s="292">
        <f t="shared" si="4"/>
        <v>64</v>
      </c>
      <c r="P80" s="268"/>
      <c r="Q80" s="141"/>
      <c r="R80" s="141"/>
      <c r="S80" s="141"/>
      <c r="T80" s="141"/>
      <c r="U80" s="141"/>
      <c r="V80" s="141"/>
      <c r="W80" s="141"/>
      <c r="X80" s="141"/>
      <c r="Y80" s="143"/>
      <c r="Z80" s="316">
        <v>25</v>
      </c>
    </row>
    <row r="81" spans="1:26" x14ac:dyDescent="0.3">
      <c r="A81" s="265"/>
      <c r="B81" s="135"/>
      <c r="C81" s="135" t="s">
        <v>260</v>
      </c>
      <c r="D81" s="148" t="s">
        <v>236</v>
      </c>
      <c r="E81" s="141"/>
      <c r="F81" s="268"/>
      <c r="G81" s="268"/>
      <c r="H81" s="268"/>
      <c r="I81" s="141"/>
      <c r="J81" s="141"/>
      <c r="K81" s="141"/>
      <c r="L81" s="141"/>
      <c r="M81" s="270"/>
      <c r="N81" s="141"/>
      <c r="O81" s="292"/>
      <c r="P81" s="268"/>
      <c r="Q81" s="141"/>
      <c r="R81" s="141"/>
      <c r="S81" s="141"/>
      <c r="T81" s="141"/>
      <c r="U81" s="141"/>
      <c r="V81" s="141"/>
      <c r="W81" s="141"/>
      <c r="X81" s="141"/>
      <c r="Y81" s="143"/>
    </row>
    <row r="82" spans="1:26" ht="40.5" x14ac:dyDescent="0.3">
      <c r="A82" s="265" t="s">
        <v>160</v>
      </c>
      <c r="B82" s="135"/>
      <c r="C82" s="135" t="s">
        <v>260</v>
      </c>
      <c r="D82" s="326" t="s">
        <v>378</v>
      </c>
      <c r="E82" s="141"/>
      <c r="F82" s="268"/>
      <c r="G82" s="268"/>
      <c r="H82" s="268"/>
      <c r="I82" s="141"/>
      <c r="J82" s="292">
        <v>328</v>
      </c>
      <c r="K82" s="292"/>
      <c r="L82" s="292"/>
      <c r="M82" s="292"/>
      <c r="N82" s="292">
        <v>2</v>
      </c>
      <c r="O82" s="135">
        <v>326</v>
      </c>
      <c r="P82" s="268"/>
      <c r="Q82" s="135" t="s">
        <v>128</v>
      </c>
      <c r="R82" s="292" t="s">
        <v>128</v>
      </c>
      <c r="S82" s="135" t="s">
        <v>128</v>
      </c>
      <c r="T82" s="135" t="s">
        <v>128</v>
      </c>
      <c r="U82" s="135" t="s">
        <v>128</v>
      </c>
      <c r="V82" s="135" t="s">
        <v>128</v>
      </c>
      <c r="W82" s="135" t="s">
        <v>128</v>
      </c>
      <c r="X82" s="141"/>
      <c r="Y82" s="141"/>
    </row>
    <row r="83" spans="1:26" x14ac:dyDescent="0.3">
      <c r="A83" s="265"/>
      <c r="B83" s="135"/>
      <c r="C83" s="135"/>
      <c r="D83" s="323"/>
      <c r="E83" s="141"/>
      <c r="F83" s="268"/>
      <c r="G83" s="268"/>
      <c r="H83" s="268"/>
      <c r="I83" s="141"/>
      <c r="J83" s="141"/>
      <c r="K83" s="141"/>
      <c r="L83" s="141"/>
      <c r="M83" s="270"/>
      <c r="N83" s="141"/>
      <c r="O83" s="292"/>
      <c r="P83" s="268"/>
      <c r="Q83" s="141"/>
      <c r="R83" s="141"/>
      <c r="S83" s="141"/>
      <c r="T83" s="141"/>
      <c r="U83" s="141"/>
      <c r="V83" s="141"/>
      <c r="W83" s="141"/>
      <c r="X83" s="141"/>
      <c r="Y83" s="143"/>
    </row>
    <row r="84" spans="1:26" s="261" customFormat="1" x14ac:dyDescent="0.3">
      <c r="A84" s="327"/>
      <c r="B84" s="327"/>
      <c r="C84" s="327"/>
      <c r="D84" s="328" t="s">
        <v>261</v>
      </c>
      <c r="E84" s="264"/>
      <c r="F84" s="264"/>
      <c r="G84" s="264"/>
      <c r="H84" s="264"/>
      <c r="I84" s="264">
        <f>SUM(I86:I93)+I95+I97</f>
        <v>57</v>
      </c>
      <c r="J84" s="264">
        <f>SUM(J86:J93)+J95+J97</f>
        <v>2052</v>
      </c>
      <c r="K84" s="264"/>
      <c r="L84" s="264"/>
      <c r="M84" s="264"/>
      <c r="N84" s="264"/>
      <c r="O84" s="264">
        <f>SUM(O86:O93)+O95+O97</f>
        <v>2052</v>
      </c>
      <c r="P84" s="264"/>
      <c r="Q84" s="264"/>
      <c r="R84" s="264"/>
      <c r="S84" s="264"/>
      <c r="T84" s="264"/>
      <c r="U84" s="264"/>
      <c r="V84" s="264"/>
      <c r="W84" s="264"/>
      <c r="X84" s="264"/>
      <c r="Y84" s="329"/>
    </row>
    <row r="85" spans="1:26" x14ac:dyDescent="0.3">
      <c r="A85" s="330" t="s">
        <v>125</v>
      </c>
      <c r="B85" s="330"/>
      <c r="C85" s="330"/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0"/>
      <c r="V85" s="330"/>
      <c r="W85" s="330"/>
      <c r="X85" s="330"/>
      <c r="Y85" s="330"/>
    </row>
    <row r="86" spans="1:26" ht="13.5" x14ac:dyDescent="0.3">
      <c r="A86" s="312" t="s">
        <v>144</v>
      </c>
      <c r="B86" s="331" t="s">
        <v>128</v>
      </c>
      <c r="C86" s="141" t="s">
        <v>262</v>
      </c>
      <c r="D86" s="308" t="s">
        <v>263</v>
      </c>
      <c r="E86" s="332"/>
      <c r="F86" s="332"/>
      <c r="G86" s="301">
        <v>2</v>
      </c>
      <c r="H86" s="331"/>
      <c r="I86" s="141">
        <v>3</v>
      </c>
      <c r="J86" s="141">
        <v>108</v>
      </c>
      <c r="K86" s="141"/>
      <c r="L86" s="141"/>
      <c r="M86" s="141"/>
      <c r="N86" s="141"/>
      <c r="O86" s="141">
        <v>108</v>
      </c>
      <c r="P86" s="331"/>
      <c r="Q86" s="141"/>
      <c r="R86" s="141">
        <v>3</v>
      </c>
      <c r="S86" s="141"/>
      <c r="T86" s="141"/>
      <c r="U86" s="141"/>
      <c r="V86" s="141"/>
      <c r="W86" s="141"/>
      <c r="X86" s="141"/>
      <c r="Y86" s="143"/>
    </row>
    <row r="87" spans="1:26" ht="52" x14ac:dyDescent="0.3">
      <c r="A87" s="312" t="s">
        <v>144</v>
      </c>
      <c r="B87" s="333" t="s">
        <v>128</v>
      </c>
      <c r="C87" s="141" t="s">
        <v>264</v>
      </c>
      <c r="D87" s="283" t="s">
        <v>265</v>
      </c>
      <c r="E87" s="331"/>
      <c r="F87" s="331"/>
      <c r="G87" s="141">
        <v>3</v>
      </c>
      <c r="H87" s="331"/>
      <c r="I87" s="141">
        <v>3</v>
      </c>
      <c r="J87" s="141">
        <v>108</v>
      </c>
      <c r="K87" s="141"/>
      <c r="L87" s="141"/>
      <c r="M87" s="141"/>
      <c r="N87" s="141"/>
      <c r="O87" s="141">
        <v>108</v>
      </c>
      <c r="P87" s="331"/>
      <c r="Q87" s="141"/>
      <c r="R87" s="141"/>
      <c r="S87" s="141">
        <v>3</v>
      </c>
      <c r="T87" s="141"/>
      <c r="U87" s="141"/>
      <c r="V87" s="141"/>
      <c r="W87" s="141"/>
      <c r="X87" s="141"/>
      <c r="Y87" s="143"/>
    </row>
    <row r="88" spans="1:26" ht="52" x14ac:dyDescent="0.3">
      <c r="A88" s="312" t="s">
        <v>144</v>
      </c>
      <c r="B88" s="333" t="s">
        <v>128</v>
      </c>
      <c r="C88" s="141" t="s">
        <v>266</v>
      </c>
      <c r="D88" s="283" t="s">
        <v>267</v>
      </c>
      <c r="E88" s="331"/>
      <c r="F88" s="331"/>
      <c r="G88" s="141">
        <v>4</v>
      </c>
      <c r="H88" s="331"/>
      <c r="I88" s="141">
        <v>4</v>
      </c>
      <c r="J88" s="141">
        <v>144</v>
      </c>
      <c r="K88" s="141"/>
      <c r="L88" s="141"/>
      <c r="M88" s="141"/>
      <c r="N88" s="141"/>
      <c r="O88" s="141">
        <v>144</v>
      </c>
      <c r="P88" s="331"/>
      <c r="Q88" s="141"/>
      <c r="R88" s="141"/>
      <c r="S88" s="141"/>
      <c r="T88" s="141">
        <v>4</v>
      </c>
      <c r="U88" s="141"/>
      <c r="V88" s="141"/>
      <c r="W88" s="141"/>
      <c r="X88" s="141"/>
      <c r="Y88" s="143"/>
    </row>
    <row r="89" spans="1:26" ht="26" x14ac:dyDescent="0.3">
      <c r="A89" s="312" t="s">
        <v>144</v>
      </c>
      <c r="B89" s="333" t="s">
        <v>128</v>
      </c>
      <c r="C89" s="141" t="s">
        <v>268</v>
      </c>
      <c r="D89" s="283" t="s">
        <v>269</v>
      </c>
      <c r="E89" s="331"/>
      <c r="F89" s="331"/>
      <c r="G89" s="141">
        <v>5</v>
      </c>
      <c r="H89" s="331"/>
      <c r="I89" s="141">
        <v>6</v>
      </c>
      <c r="J89" s="141">
        <v>216</v>
      </c>
      <c r="K89" s="141"/>
      <c r="L89" s="141"/>
      <c r="M89" s="141"/>
      <c r="N89" s="141"/>
      <c r="O89" s="141">
        <v>216</v>
      </c>
      <c r="P89" s="331"/>
      <c r="Q89" s="141"/>
      <c r="R89" s="141"/>
      <c r="S89" s="141"/>
      <c r="T89" s="141"/>
      <c r="U89" s="141">
        <v>6</v>
      </c>
      <c r="V89" s="141"/>
      <c r="W89" s="141"/>
      <c r="X89" s="141"/>
      <c r="Y89" s="143"/>
    </row>
    <row r="90" spans="1:26" ht="26" x14ac:dyDescent="0.3">
      <c r="A90" s="312" t="s">
        <v>144</v>
      </c>
      <c r="B90" s="333" t="s">
        <v>128</v>
      </c>
      <c r="C90" s="141" t="s">
        <v>270</v>
      </c>
      <c r="D90" s="334" t="s">
        <v>271</v>
      </c>
      <c r="E90" s="331"/>
      <c r="F90" s="331"/>
      <c r="G90" s="141">
        <v>6</v>
      </c>
      <c r="H90" s="331"/>
      <c r="I90" s="141">
        <v>6</v>
      </c>
      <c r="J90" s="141">
        <v>216</v>
      </c>
      <c r="K90" s="141"/>
      <c r="L90" s="141"/>
      <c r="M90" s="141"/>
      <c r="N90" s="141"/>
      <c r="O90" s="141">
        <v>216</v>
      </c>
      <c r="P90" s="331"/>
      <c r="Q90" s="141"/>
      <c r="R90" s="141"/>
      <c r="S90" s="141"/>
      <c r="T90" s="141"/>
      <c r="U90" s="141"/>
      <c r="V90" s="141">
        <v>6</v>
      </c>
      <c r="W90" s="141"/>
      <c r="X90" s="141"/>
      <c r="Y90" s="143"/>
    </row>
    <row r="91" spans="1:26" ht="39" x14ac:dyDescent="0.3">
      <c r="A91" s="312" t="s">
        <v>144</v>
      </c>
      <c r="B91" s="333" t="s">
        <v>128</v>
      </c>
      <c r="C91" s="141" t="s">
        <v>272</v>
      </c>
      <c r="D91" s="334" t="s">
        <v>273</v>
      </c>
      <c r="E91" s="331"/>
      <c r="F91" s="331"/>
      <c r="G91" s="141">
        <v>7</v>
      </c>
      <c r="H91" s="331"/>
      <c r="I91" s="141">
        <v>6</v>
      </c>
      <c r="J91" s="141">
        <v>216</v>
      </c>
      <c r="K91" s="141"/>
      <c r="L91" s="141"/>
      <c r="M91" s="141"/>
      <c r="N91" s="141"/>
      <c r="O91" s="141">
        <v>216</v>
      </c>
      <c r="P91" s="331"/>
      <c r="Q91" s="141"/>
      <c r="R91" s="141"/>
      <c r="S91" s="141"/>
      <c r="T91" s="141"/>
      <c r="U91" s="141"/>
      <c r="V91" s="141"/>
      <c r="W91" s="141">
        <v>6</v>
      </c>
      <c r="X91" s="141"/>
      <c r="Y91" s="143"/>
    </row>
    <row r="92" spans="1:26" ht="26" x14ac:dyDescent="0.3">
      <c r="A92" s="312" t="s">
        <v>144</v>
      </c>
      <c r="B92" s="333" t="s">
        <v>128</v>
      </c>
      <c r="C92" s="141" t="s">
        <v>272</v>
      </c>
      <c r="D92" s="334" t="s">
        <v>274</v>
      </c>
      <c r="E92" s="331"/>
      <c r="F92" s="331"/>
      <c r="G92" s="141">
        <v>9</v>
      </c>
      <c r="H92" s="331"/>
      <c r="I92" s="141">
        <v>6</v>
      </c>
      <c r="J92" s="141">
        <v>216</v>
      </c>
      <c r="K92" s="141"/>
      <c r="L92" s="141"/>
      <c r="M92" s="141"/>
      <c r="N92" s="141"/>
      <c r="O92" s="141">
        <v>216</v>
      </c>
      <c r="P92" s="331"/>
      <c r="Q92" s="141"/>
      <c r="R92" s="141"/>
      <c r="S92" s="141"/>
      <c r="T92" s="141"/>
      <c r="U92" s="141"/>
      <c r="V92" s="141"/>
      <c r="W92" s="141"/>
      <c r="X92" s="141"/>
      <c r="Y92" s="143">
        <v>6</v>
      </c>
    </row>
    <row r="93" spans="1:26" x14ac:dyDescent="0.3">
      <c r="A93" s="312" t="s">
        <v>144</v>
      </c>
      <c r="B93" s="333" t="s">
        <v>128</v>
      </c>
      <c r="C93" s="141" t="s">
        <v>275</v>
      </c>
      <c r="D93" s="334" t="s">
        <v>276</v>
      </c>
      <c r="E93" s="331"/>
      <c r="F93" s="331"/>
      <c r="G93" s="141"/>
      <c r="H93" s="331"/>
      <c r="I93" s="141">
        <v>18</v>
      </c>
      <c r="J93" s="141">
        <f>I93*36</f>
        <v>648</v>
      </c>
      <c r="K93" s="141"/>
      <c r="L93" s="141"/>
      <c r="M93" s="141"/>
      <c r="N93" s="141"/>
      <c r="O93" s="141">
        <f>J93</f>
        <v>648</v>
      </c>
      <c r="P93" s="331"/>
      <c r="Q93" s="141"/>
      <c r="R93" s="141"/>
      <c r="S93" s="141"/>
      <c r="T93" s="141">
        <v>7</v>
      </c>
      <c r="U93" s="141"/>
      <c r="V93" s="141">
        <v>3</v>
      </c>
      <c r="W93" s="141">
        <v>8</v>
      </c>
      <c r="X93" s="141"/>
      <c r="Y93" s="143"/>
      <c r="Z93" s="316">
        <v>52</v>
      </c>
    </row>
    <row r="94" spans="1:26" x14ac:dyDescent="0.3">
      <c r="A94" s="335" t="s">
        <v>225</v>
      </c>
      <c r="B94" s="335"/>
      <c r="C94" s="335"/>
      <c r="D94" s="335"/>
      <c r="E94" s="335"/>
      <c r="F94" s="335"/>
      <c r="G94" s="335"/>
      <c r="H94" s="335"/>
      <c r="I94" s="335"/>
      <c r="J94" s="335"/>
      <c r="K94" s="335"/>
      <c r="L94" s="335"/>
      <c r="M94" s="335"/>
      <c r="N94" s="335"/>
      <c r="O94" s="335"/>
      <c r="P94" s="335"/>
      <c r="Q94" s="335"/>
      <c r="R94" s="335"/>
      <c r="S94" s="335"/>
      <c r="T94" s="335"/>
      <c r="U94" s="335"/>
      <c r="V94" s="335"/>
      <c r="W94" s="335"/>
      <c r="X94" s="335"/>
      <c r="Y94" s="143"/>
    </row>
    <row r="95" spans="1:26" ht="65" x14ac:dyDescent="0.3">
      <c r="A95" s="141" t="s">
        <v>144</v>
      </c>
      <c r="B95" s="312"/>
      <c r="C95" s="141" t="s">
        <v>277</v>
      </c>
      <c r="D95" s="283" t="s">
        <v>278</v>
      </c>
      <c r="E95" s="331"/>
      <c r="F95" s="331"/>
      <c r="G95" s="141">
        <v>3</v>
      </c>
      <c r="H95" s="331"/>
      <c r="I95" s="141">
        <v>3</v>
      </c>
      <c r="J95" s="141">
        <v>108</v>
      </c>
      <c r="K95" s="141"/>
      <c r="L95" s="141"/>
      <c r="M95" s="141"/>
      <c r="N95" s="141"/>
      <c r="O95" s="141">
        <v>108</v>
      </c>
      <c r="P95" s="331"/>
      <c r="Q95" s="141"/>
      <c r="R95" s="141"/>
      <c r="S95" s="141">
        <v>3</v>
      </c>
      <c r="T95" s="275"/>
      <c r="U95" s="275"/>
      <c r="V95" s="275"/>
      <c r="W95" s="275"/>
      <c r="X95" s="275"/>
      <c r="Y95" s="143"/>
    </row>
    <row r="96" spans="1:26" ht="65" x14ac:dyDescent="0.3">
      <c r="A96" s="141" t="s">
        <v>144</v>
      </c>
      <c r="B96" s="312"/>
      <c r="C96" s="141" t="s">
        <v>279</v>
      </c>
      <c r="D96" s="283" t="s">
        <v>280</v>
      </c>
      <c r="E96" s="331"/>
      <c r="F96" s="331"/>
      <c r="G96" s="141"/>
      <c r="H96" s="331"/>
      <c r="I96" s="141">
        <v>3</v>
      </c>
      <c r="J96" s="141">
        <v>108</v>
      </c>
      <c r="K96" s="141"/>
      <c r="L96" s="141"/>
      <c r="M96" s="141"/>
      <c r="N96" s="141"/>
      <c r="O96" s="141">
        <v>108</v>
      </c>
      <c r="P96" s="331"/>
      <c r="Q96" s="141"/>
      <c r="R96" s="141"/>
      <c r="S96" s="141"/>
      <c r="T96" s="275"/>
      <c r="U96" s="275"/>
      <c r="V96" s="275"/>
      <c r="W96" s="275"/>
      <c r="X96" s="275"/>
      <c r="Y96" s="143"/>
    </row>
    <row r="97" spans="1:26" ht="49.75" customHeight="1" x14ac:dyDescent="0.3">
      <c r="A97" s="141" t="s">
        <v>144</v>
      </c>
      <c r="B97" s="312"/>
      <c r="C97" s="141" t="s">
        <v>281</v>
      </c>
      <c r="D97" s="283" t="s">
        <v>282</v>
      </c>
      <c r="E97" s="275"/>
      <c r="F97" s="275"/>
      <c r="G97" s="141">
        <v>8</v>
      </c>
      <c r="H97" s="275"/>
      <c r="I97" s="141">
        <v>2</v>
      </c>
      <c r="J97" s="141">
        <v>72</v>
      </c>
      <c r="K97" s="141"/>
      <c r="L97" s="141"/>
      <c r="M97" s="141"/>
      <c r="N97" s="141"/>
      <c r="O97" s="141">
        <v>72</v>
      </c>
      <c r="P97" s="275"/>
      <c r="Q97" s="275"/>
      <c r="R97" s="275"/>
      <c r="S97" s="275"/>
      <c r="T97" s="275"/>
      <c r="U97" s="275"/>
      <c r="V97" s="275"/>
      <c r="W97" s="275"/>
      <c r="X97" s="312">
        <v>2</v>
      </c>
      <c r="Y97" s="143"/>
    </row>
    <row r="98" spans="1:26" ht="52" x14ac:dyDescent="0.3">
      <c r="A98" s="141" t="s">
        <v>144</v>
      </c>
      <c r="B98" s="312"/>
      <c r="C98" s="141" t="s">
        <v>283</v>
      </c>
      <c r="D98" s="283" t="s">
        <v>284</v>
      </c>
      <c r="E98" s="275"/>
      <c r="F98" s="275"/>
      <c r="G98" s="141"/>
      <c r="H98" s="275"/>
      <c r="I98" s="141">
        <v>2</v>
      </c>
      <c r="J98" s="141">
        <v>72</v>
      </c>
      <c r="K98" s="141"/>
      <c r="L98" s="141"/>
      <c r="M98" s="141"/>
      <c r="N98" s="141"/>
      <c r="O98" s="141">
        <v>72</v>
      </c>
      <c r="P98" s="275"/>
      <c r="Q98" s="275"/>
      <c r="R98" s="275"/>
      <c r="S98" s="275"/>
      <c r="T98" s="275"/>
      <c r="U98" s="275"/>
      <c r="V98" s="275"/>
      <c r="W98" s="275"/>
      <c r="X98" s="312"/>
      <c r="Y98" s="143"/>
      <c r="Z98" s="316">
        <v>5</v>
      </c>
    </row>
    <row r="99" spans="1:26" x14ac:dyDescent="0.3">
      <c r="A99" s="330" t="s">
        <v>290</v>
      </c>
      <c r="B99" s="330"/>
      <c r="C99" s="330"/>
      <c r="D99" s="330"/>
      <c r="E99" s="330"/>
      <c r="F99" s="330"/>
      <c r="G99" s="330"/>
      <c r="H99" s="330"/>
      <c r="I99" s="330"/>
      <c r="J99" s="330"/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0"/>
      <c r="V99" s="330"/>
      <c r="W99" s="330"/>
      <c r="X99" s="330"/>
      <c r="Y99" s="330"/>
      <c r="Z99" s="336"/>
    </row>
    <row r="100" spans="1:26" ht="26" x14ac:dyDescent="0.3">
      <c r="A100" s="275" t="s">
        <v>144</v>
      </c>
      <c r="B100" s="275" t="s">
        <v>128</v>
      </c>
      <c r="C100" s="141" t="s">
        <v>291</v>
      </c>
      <c r="D100" s="309" t="s">
        <v>292</v>
      </c>
      <c r="E100" s="275"/>
      <c r="F100" s="275"/>
      <c r="G100" s="275"/>
      <c r="H100" s="275"/>
      <c r="I100" s="141">
        <v>3</v>
      </c>
      <c r="J100" s="141">
        <v>108</v>
      </c>
      <c r="K100" s="141"/>
      <c r="L100" s="141"/>
      <c r="M100" s="141"/>
      <c r="N100" s="141"/>
      <c r="O100" s="141">
        <v>108</v>
      </c>
      <c r="P100" s="275"/>
      <c r="Q100" s="275"/>
      <c r="R100" s="275"/>
      <c r="S100" s="275"/>
      <c r="T100" s="275"/>
      <c r="U100" s="275"/>
      <c r="V100" s="275"/>
      <c r="W100" s="275"/>
      <c r="X100" s="275"/>
      <c r="Y100" s="143">
        <v>3</v>
      </c>
      <c r="Z100" s="336"/>
    </row>
    <row r="101" spans="1:26" ht="39" x14ac:dyDescent="0.3">
      <c r="A101" s="275" t="s">
        <v>144</v>
      </c>
      <c r="B101" s="275" t="s">
        <v>128</v>
      </c>
      <c r="C101" s="141" t="s">
        <v>293</v>
      </c>
      <c r="D101" s="309" t="s">
        <v>88</v>
      </c>
      <c r="E101" s="275"/>
      <c r="F101" s="275"/>
      <c r="G101" s="275"/>
      <c r="H101" s="275"/>
      <c r="I101" s="141">
        <v>6</v>
      </c>
      <c r="J101" s="141">
        <v>216</v>
      </c>
      <c r="K101" s="141"/>
      <c r="L101" s="141"/>
      <c r="M101" s="141"/>
      <c r="N101" s="141"/>
      <c r="O101" s="141">
        <v>216</v>
      </c>
      <c r="P101" s="275"/>
      <c r="Q101" s="275"/>
      <c r="R101" s="275"/>
      <c r="S101" s="275"/>
      <c r="T101" s="275"/>
      <c r="U101" s="275"/>
      <c r="V101" s="275"/>
      <c r="W101" s="275"/>
      <c r="X101" s="312"/>
      <c r="Y101" s="143">
        <v>6</v>
      </c>
      <c r="Z101" s="316">
        <v>9</v>
      </c>
    </row>
    <row r="102" spans="1:26" x14ac:dyDescent="0.3">
      <c r="A102" s="337"/>
      <c r="B102" s="338" t="s">
        <v>285</v>
      </c>
      <c r="C102" s="338"/>
      <c r="D102" s="338"/>
      <c r="E102" s="338"/>
      <c r="F102" s="338"/>
      <c r="G102" s="338"/>
      <c r="H102" s="338"/>
      <c r="I102" s="338"/>
      <c r="J102" s="338"/>
      <c r="K102" s="338"/>
      <c r="L102" s="338"/>
      <c r="M102" s="338"/>
      <c r="N102" s="338"/>
      <c r="O102" s="338"/>
      <c r="P102" s="338"/>
      <c r="Q102" s="338"/>
      <c r="R102" s="338"/>
      <c r="S102" s="338"/>
      <c r="T102" s="338"/>
      <c r="U102" s="338"/>
      <c r="V102" s="338"/>
      <c r="W102" s="338"/>
      <c r="X102" s="338"/>
      <c r="Y102" s="143"/>
      <c r="Z102" s="316"/>
    </row>
    <row r="103" spans="1:26" x14ac:dyDescent="0.3">
      <c r="A103" s="339"/>
      <c r="B103" s="340" t="s">
        <v>225</v>
      </c>
      <c r="C103" s="340"/>
      <c r="D103" s="340"/>
      <c r="E103" s="340"/>
      <c r="F103" s="340"/>
      <c r="G103" s="340"/>
      <c r="H103" s="340"/>
      <c r="I103" s="340"/>
      <c r="J103" s="340"/>
      <c r="K103" s="340"/>
      <c r="L103" s="340"/>
      <c r="M103" s="340"/>
      <c r="N103" s="340"/>
      <c r="O103" s="340"/>
      <c r="P103" s="340"/>
      <c r="Q103" s="340"/>
      <c r="R103" s="340"/>
      <c r="S103" s="340"/>
      <c r="T103" s="340"/>
      <c r="U103" s="340"/>
      <c r="V103" s="340"/>
      <c r="W103" s="340"/>
      <c r="X103" s="340"/>
      <c r="Y103" s="143"/>
      <c r="Z103" s="336"/>
    </row>
    <row r="104" spans="1:26" ht="26" x14ac:dyDescent="0.3">
      <c r="A104" s="275" t="s">
        <v>144</v>
      </c>
      <c r="B104" s="141"/>
      <c r="C104" s="341" t="s">
        <v>286</v>
      </c>
      <c r="D104" s="283" t="s">
        <v>287</v>
      </c>
      <c r="E104" s="275"/>
      <c r="F104" s="141">
        <v>2</v>
      </c>
      <c r="G104" s="141"/>
      <c r="H104" s="141"/>
      <c r="I104" s="141">
        <v>2</v>
      </c>
      <c r="J104" s="141">
        <v>72</v>
      </c>
      <c r="K104" s="141">
        <v>8</v>
      </c>
      <c r="L104" s="141">
        <v>4</v>
      </c>
      <c r="M104" s="141"/>
      <c r="N104" s="141">
        <v>4</v>
      </c>
      <c r="O104" s="141">
        <v>64</v>
      </c>
      <c r="P104" s="141"/>
      <c r="Q104" s="141"/>
      <c r="R104" s="141">
        <v>2</v>
      </c>
      <c r="S104" s="141"/>
      <c r="T104" s="141"/>
      <c r="U104" s="275"/>
      <c r="V104" s="275"/>
      <c r="W104" s="275"/>
      <c r="X104" s="275"/>
      <c r="Y104" s="143"/>
      <c r="Z104" s="336"/>
    </row>
    <row r="105" spans="1:26" ht="39" x14ac:dyDescent="0.3">
      <c r="A105" s="309" t="s">
        <v>376</v>
      </c>
      <c r="B105" s="141"/>
      <c r="C105" s="341" t="s">
        <v>288</v>
      </c>
      <c r="D105" s="283" t="s">
        <v>289</v>
      </c>
      <c r="E105" s="275"/>
      <c r="F105" s="141">
        <v>4</v>
      </c>
      <c r="G105" s="141"/>
      <c r="H105" s="141"/>
      <c r="I105" s="141">
        <v>2</v>
      </c>
      <c r="J105" s="141">
        <v>72</v>
      </c>
      <c r="K105" s="141">
        <v>8</v>
      </c>
      <c r="L105" s="141">
        <v>4</v>
      </c>
      <c r="M105" s="141"/>
      <c r="N105" s="141">
        <v>4</v>
      </c>
      <c r="O105" s="141">
        <v>64</v>
      </c>
      <c r="P105" s="141"/>
      <c r="Q105" s="141"/>
      <c r="R105" s="141"/>
      <c r="S105" s="141"/>
      <c r="T105" s="141">
        <v>2</v>
      </c>
      <c r="U105" s="275"/>
      <c r="V105" s="275"/>
      <c r="W105" s="275"/>
      <c r="X105" s="275"/>
      <c r="Y105" s="143"/>
    </row>
    <row r="106" spans="1:26" ht="14.5" x14ac:dyDescent="0.35">
      <c r="A106" s="208"/>
      <c r="B106" s="208"/>
      <c r="C106" s="208"/>
      <c r="D106" s="149" t="s">
        <v>294</v>
      </c>
      <c r="E106" s="150">
        <v>31</v>
      </c>
      <c r="F106" s="150"/>
      <c r="G106" s="150"/>
      <c r="H106" s="156"/>
      <c r="I106" s="151"/>
      <c r="J106" s="154"/>
      <c r="K106" s="154"/>
      <c r="L106" s="154"/>
      <c r="M106" s="154"/>
      <c r="N106" s="154"/>
      <c r="O106" s="154"/>
      <c r="P106" s="154"/>
      <c r="Q106" s="342">
        <f>COUNTIF($E$10:$E$98, "1")</f>
        <v>4</v>
      </c>
      <c r="R106" s="342">
        <f>COUNTIF($E$10:$E$98, "2")</f>
        <v>2</v>
      </c>
      <c r="S106" s="342">
        <f>COUNTIF($E$10:$E$98, "3")</f>
        <v>5</v>
      </c>
      <c r="T106" s="342">
        <f>COUNTIF($E$10:$E$98, "4")</f>
        <v>1</v>
      </c>
      <c r="U106" s="342">
        <f>COUNTIF($E$10:$E$98, "5")</f>
        <v>4</v>
      </c>
      <c r="V106" s="342">
        <f>COUNTIF($E$10:$E$98, "6")+1</f>
        <v>5</v>
      </c>
      <c r="W106" s="342">
        <f>COUNTIF($E$10:$E$98, "7")</f>
        <v>2</v>
      </c>
      <c r="X106" s="342">
        <f>COUNTIF($E$10:$E$98, "8")+1</f>
        <v>5</v>
      </c>
      <c r="Y106" s="342">
        <f>COUNTIF($E$10:$E$98, "9")</f>
        <v>2</v>
      </c>
      <c r="Z106" s="336"/>
    </row>
    <row r="107" spans="1:26" ht="14.5" x14ac:dyDescent="0.35">
      <c r="A107" s="208"/>
      <c r="B107" s="208"/>
      <c r="C107" s="208"/>
      <c r="D107" s="149" t="s">
        <v>295</v>
      </c>
      <c r="E107" s="150"/>
      <c r="F107" s="156">
        <v>25</v>
      </c>
      <c r="G107" s="152">
        <v>10</v>
      </c>
      <c r="H107" s="156"/>
      <c r="I107" s="151"/>
      <c r="J107" s="154"/>
      <c r="K107" s="154"/>
      <c r="L107" s="154"/>
      <c r="M107" s="154"/>
      <c r="N107" s="154"/>
      <c r="O107" s="154"/>
      <c r="P107" s="154"/>
      <c r="Q107" s="342">
        <f>COUNTIF($F$9:$H$98, "1")+1</f>
        <v>4</v>
      </c>
      <c r="R107" s="342">
        <f>COUNTIF($F$9:$H$98, "2")+1</f>
        <v>7</v>
      </c>
      <c r="S107" s="342">
        <f>COUNTIF($F$9:$H$98, "3")+1</f>
        <v>5</v>
      </c>
      <c r="T107" s="342">
        <f>COUNTIF($F$9:$H$98, "4")</f>
        <v>4</v>
      </c>
      <c r="U107" s="342">
        <f>COUNTIF($F$9:$H$98, "5")+1</f>
        <v>4</v>
      </c>
      <c r="V107" s="342">
        <f>COUNTIF($F$9:$H$98, "6")-1</f>
        <v>1</v>
      </c>
      <c r="W107" s="342">
        <f>COUNTIF($F$9:$H$98, "7")+1</f>
        <v>4</v>
      </c>
      <c r="X107" s="342">
        <f>COUNTIF($F$9:$H$98, "8")</f>
        <v>4</v>
      </c>
      <c r="Y107" s="342">
        <f>COUNTIF($F$9:$H$98, "9")</f>
        <v>3</v>
      </c>
    </row>
    <row r="108" spans="1:26" ht="14.5" x14ac:dyDescent="0.35">
      <c r="A108" s="208"/>
      <c r="B108" s="208"/>
      <c r="C108" s="208"/>
      <c r="D108" s="149" t="s">
        <v>296</v>
      </c>
      <c r="E108" s="157"/>
      <c r="F108" s="157"/>
      <c r="G108" s="154">
        <v>1</v>
      </c>
      <c r="H108" s="154"/>
      <c r="I108" s="151"/>
      <c r="J108" s="154"/>
      <c r="K108" s="154"/>
      <c r="L108" s="154"/>
      <c r="M108" s="154"/>
      <c r="N108" s="154"/>
      <c r="O108" s="154"/>
      <c r="P108" s="154"/>
      <c r="Q108" s="343"/>
      <c r="R108" s="343"/>
      <c r="S108" s="343"/>
      <c r="T108" s="343"/>
      <c r="U108" s="343"/>
      <c r="V108" s="343">
        <v>1</v>
      </c>
      <c r="W108" s="343"/>
      <c r="X108" s="343"/>
      <c r="Y108" s="143"/>
    </row>
    <row r="110" spans="1:26" x14ac:dyDescent="0.3">
      <c r="D110" s="277" t="s">
        <v>297</v>
      </c>
      <c r="E110" s="344" t="s">
        <v>298</v>
      </c>
      <c r="F110" s="344"/>
      <c r="G110" s="344"/>
      <c r="H110" s="344"/>
      <c r="I110" s="344" t="s">
        <v>299</v>
      </c>
      <c r="J110" s="344"/>
      <c r="K110" s="344"/>
      <c r="M110" s="277"/>
    </row>
    <row r="111" spans="1:26" x14ac:dyDescent="0.3">
      <c r="D111" s="277"/>
      <c r="F111" s="277"/>
      <c r="G111" s="277"/>
      <c r="H111" s="277"/>
      <c r="J111" s="277"/>
      <c r="K111" s="277"/>
      <c r="M111" s="277"/>
    </row>
    <row r="112" spans="1:26" x14ac:dyDescent="0.3">
      <c r="D112" s="277" t="s">
        <v>300</v>
      </c>
      <c r="E112" s="345" t="s">
        <v>301</v>
      </c>
      <c r="F112" s="345"/>
      <c r="G112" s="345"/>
      <c r="H112" s="345"/>
      <c r="I112" s="345"/>
      <c r="J112" s="345"/>
      <c r="K112" s="345"/>
      <c r="L112" s="345"/>
      <c r="M112" s="277"/>
    </row>
    <row r="113" spans="4:13" x14ac:dyDescent="0.3">
      <c r="D113" s="277"/>
      <c r="F113" s="277"/>
      <c r="G113" s="277"/>
      <c r="H113" s="277"/>
      <c r="J113" s="277"/>
      <c r="K113" s="277"/>
      <c r="M113" s="277"/>
    </row>
    <row r="114" spans="4:13" ht="26" x14ac:dyDescent="0.3">
      <c r="D114" s="346" t="s">
        <v>302</v>
      </c>
      <c r="E114" s="347" t="s">
        <v>303</v>
      </c>
      <c r="F114" s="347"/>
      <c r="G114" s="347"/>
      <c r="H114" s="347"/>
      <c r="I114" s="347"/>
      <c r="J114" s="347"/>
      <c r="K114" s="347"/>
      <c r="L114" s="347"/>
      <c r="M114" s="346"/>
    </row>
    <row r="116" spans="4:13" x14ac:dyDescent="0.3">
      <c r="D116" s="277"/>
      <c r="E116" s="344"/>
      <c r="F116" s="344"/>
      <c r="G116" s="344"/>
      <c r="H116" s="344"/>
      <c r="I116" s="344"/>
      <c r="J116" s="344"/>
      <c r="K116" s="344"/>
      <c r="M116" s="277"/>
    </row>
  </sheetData>
  <mergeCells count="35">
    <mergeCell ref="A1:X1"/>
    <mergeCell ref="A2:A4"/>
    <mergeCell ref="B2:B4"/>
    <mergeCell ref="C2:C4"/>
    <mergeCell ref="D2:D4"/>
    <mergeCell ref="E2:H3"/>
    <mergeCell ref="I2:I4"/>
    <mergeCell ref="J2:J4"/>
    <mergeCell ref="K2:N2"/>
    <mergeCell ref="O2:O4"/>
    <mergeCell ref="P2:P4"/>
    <mergeCell ref="Q2:R2"/>
    <mergeCell ref="S2:T2"/>
    <mergeCell ref="U2:V2"/>
    <mergeCell ref="W2:X2"/>
    <mergeCell ref="K3:K4"/>
    <mergeCell ref="L3:N3"/>
    <mergeCell ref="B5:D5"/>
    <mergeCell ref="B6:D6"/>
    <mergeCell ref="B7:D7"/>
    <mergeCell ref="A8:C8"/>
    <mergeCell ref="D8:X8"/>
    <mergeCell ref="A61:C61"/>
    <mergeCell ref="D61:X61"/>
    <mergeCell ref="A84:C84"/>
    <mergeCell ref="A85:Y85"/>
    <mergeCell ref="A94:X94"/>
    <mergeCell ref="A108:C108"/>
    <mergeCell ref="E112:L112"/>
    <mergeCell ref="E114:L114"/>
    <mergeCell ref="A99:Y99"/>
    <mergeCell ref="A106:C106"/>
    <mergeCell ref="A107:C107"/>
    <mergeCell ref="B102:X102"/>
    <mergeCell ref="B103:X103"/>
  </mergeCells>
  <phoneticPr fontId="27" type="noConversion"/>
  <pageMargins left="0.7" right="0.7" top="0.75" bottom="0.75" header="0.511811023622047" footer="0.511811023622047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59"/>
  <sheetViews>
    <sheetView zoomScaleNormal="100" workbookViewId="0">
      <selection activeCell="Q32" activeCellId="1" sqref="D95:D98 Q32:Q37"/>
    </sheetView>
  </sheetViews>
  <sheetFormatPr defaultColWidth="8.796875" defaultRowHeight="13" x14ac:dyDescent="0.3"/>
  <cols>
    <col min="1" max="56" width="3.69921875" style="1" customWidth="1"/>
    <col min="57" max="1024" width="8.796875" style="1"/>
  </cols>
  <sheetData>
    <row r="1" spans="2:54" ht="15" customHeight="1" x14ac:dyDescent="0.3">
      <c r="B1" s="256" t="s">
        <v>304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</row>
    <row r="2" spans="2:54" ht="15" customHeight="1" x14ac:dyDescent="0.3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257" t="s">
        <v>305</v>
      </c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</row>
    <row r="3" spans="2:54" ht="15" customHeight="1" x14ac:dyDescent="0.3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  <c r="U3" s="67"/>
      <c r="V3" s="67"/>
      <c r="W3" s="258" t="s">
        <v>306</v>
      </c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67"/>
      <c r="AI3" s="67"/>
      <c r="AJ3" s="67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</row>
    <row r="4" spans="2:54" ht="15" customHeight="1" x14ac:dyDescent="0.3"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</row>
    <row r="5" spans="2:54" ht="15" customHeight="1" x14ac:dyDescent="0.3">
      <c r="B5" s="68" t="s">
        <v>307</v>
      </c>
      <c r="C5" s="255" t="s">
        <v>38</v>
      </c>
      <c r="D5" s="255"/>
      <c r="E5" s="255"/>
      <c r="F5" s="255"/>
      <c r="G5" s="254" t="s">
        <v>308</v>
      </c>
      <c r="H5" s="255" t="s">
        <v>39</v>
      </c>
      <c r="I5" s="255"/>
      <c r="J5" s="255"/>
      <c r="K5" s="254" t="s">
        <v>309</v>
      </c>
      <c r="L5" s="255" t="s">
        <v>40</v>
      </c>
      <c r="M5" s="255"/>
      <c r="N5" s="255"/>
      <c r="O5" s="255"/>
      <c r="P5" s="255" t="s">
        <v>41</v>
      </c>
      <c r="Q5" s="255"/>
      <c r="R5" s="255"/>
      <c r="S5" s="255"/>
      <c r="T5" s="254" t="s">
        <v>310</v>
      </c>
      <c r="U5" s="255" t="s">
        <v>42</v>
      </c>
      <c r="V5" s="255"/>
      <c r="W5" s="255"/>
      <c r="X5" s="254" t="s">
        <v>311</v>
      </c>
      <c r="Y5" s="255" t="s">
        <v>43</v>
      </c>
      <c r="Z5" s="255"/>
      <c r="AA5" s="255"/>
      <c r="AB5" s="254" t="s">
        <v>312</v>
      </c>
      <c r="AC5" s="255" t="s">
        <v>44</v>
      </c>
      <c r="AD5" s="255"/>
      <c r="AE5" s="255"/>
      <c r="AF5" s="255"/>
      <c r="AG5" s="254" t="s">
        <v>310</v>
      </c>
      <c r="AH5" s="255" t="s">
        <v>45</v>
      </c>
      <c r="AI5" s="255"/>
      <c r="AJ5" s="255"/>
      <c r="AK5" s="254" t="s">
        <v>313</v>
      </c>
      <c r="AL5" s="255" t="s">
        <v>46</v>
      </c>
      <c r="AM5" s="255"/>
      <c r="AN5" s="255"/>
      <c r="AO5" s="255"/>
      <c r="AP5" s="254" t="s">
        <v>314</v>
      </c>
      <c r="AQ5" s="255" t="s">
        <v>47</v>
      </c>
      <c r="AR5" s="255"/>
      <c r="AS5" s="255"/>
      <c r="AT5" s="254" t="s">
        <v>315</v>
      </c>
      <c r="AU5" s="255" t="s">
        <v>48</v>
      </c>
      <c r="AV5" s="255"/>
      <c r="AW5" s="255"/>
      <c r="AX5" s="254" t="s">
        <v>311</v>
      </c>
      <c r="AY5" s="255" t="s">
        <v>49</v>
      </c>
      <c r="AZ5" s="255"/>
      <c r="BA5" s="255"/>
      <c r="BB5" s="255"/>
    </row>
    <row r="6" spans="2:54" ht="26" customHeight="1" x14ac:dyDescent="0.3">
      <c r="B6" s="69" t="s">
        <v>316</v>
      </c>
      <c r="C6" s="70" t="s">
        <v>317</v>
      </c>
      <c r="D6" s="70" t="s">
        <v>318</v>
      </c>
      <c r="E6" s="70" t="s">
        <v>319</v>
      </c>
      <c r="F6" s="70" t="s">
        <v>320</v>
      </c>
      <c r="G6" s="254"/>
      <c r="H6" s="70" t="s">
        <v>321</v>
      </c>
      <c r="I6" s="70" t="s">
        <v>322</v>
      </c>
      <c r="J6" s="70" t="s">
        <v>323</v>
      </c>
      <c r="K6" s="254"/>
      <c r="L6" s="70" t="s">
        <v>324</v>
      </c>
      <c r="M6" s="70" t="s">
        <v>325</v>
      </c>
      <c r="N6" s="70" t="s">
        <v>326</v>
      </c>
      <c r="O6" s="70" t="s">
        <v>327</v>
      </c>
      <c r="P6" s="70" t="s">
        <v>317</v>
      </c>
      <c r="Q6" s="70" t="s">
        <v>318</v>
      </c>
      <c r="R6" s="70" t="s">
        <v>319</v>
      </c>
      <c r="S6" s="70" t="s">
        <v>320</v>
      </c>
      <c r="T6" s="254"/>
      <c r="U6" s="70" t="s">
        <v>328</v>
      </c>
      <c r="V6" s="70" t="s">
        <v>329</v>
      </c>
      <c r="W6" s="70" t="s">
        <v>330</v>
      </c>
      <c r="X6" s="254"/>
      <c r="Y6" s="70" t="s">
        <v>331</v>
      </c>
      <c r="Z6" s="70" t="s">
        <v>332</v>
      </c>
      <c r="AA6" s="70" t="s">
        <v>333</v>
      </c>
      <c r="AB6" s="254"/>
      <c r="AC6" s="70" t="s">
        <v>317</v>
      </c>
      <c r="AD6" s="70" t="s">
        <v>318</v>
      </c>
      <c r="AE6" s="70" t="s">
        <v>319</v>
      </c>
      <c r="AF6" s="70" t="s">
        <v>320</v>
      </c>
      <c r="AG6" s="254"/>
      <c r="AH6" s="70" t="s">
        <v>328</v>
      </c>
      <c r="AI6" s="70" t="s">
        <v>329</v>
      </c>
      <c r="AJ6" s="70" t="s">
        <v>330</v>
      </c>
      <c r="AK6" s="254"/>
      <c r="AL6" s="70" t="s">
        <v>324</v>
      </c>
      <c r="AM6" s="70" t="s">
        <v>325</v>
      </c>
      <c r="AN6" s="70" t="s">
        <v>326</v>
      </c>
      <c r="AO6" s="70" t="s">
        <v>327</v>
      </c>
      <c r="AP6" s="254"/>
      <c r="AQ6" s="70" t="s">
        <v>334</v>
      </c>
      <c r="AR6" s="70" t="s">
        <v>335</v>
      </c>
      <c r="AS6" s="70" t="s">
        <v>336</v>
      </c>
      <c r="AT6" s="254"/>
      <c r="AU6" s="70" t="s">
        <v>328</v>
      </c>
      <c r="AV6" s="70" t="s">
        <v>329</v>
      </c>
      <c r="AW6" s="70" t="s">
        <v>330</v>
      </c>
      <c r="AX6" s="254"/>
      <c r="AY6" s="70" t="s">
        <v>331</v>
      </c>
      <c r="AZ6" s="70" t="s">
        <v>332</v>
      </c>
      <c r="BA6" s="70" t="s">
        <v>333</v>
      </c>
      <c r="BB6" s="70" t="s">
        <v>337</v>
      </c>
    </row>
    <row r="7" spans="2:54" ht="15" customHeight="1" x14ac:dyDescent="0.3">
      <c r="B7" s="68" t="s">
        <v>50</v>
      </c>
      <c r="C7" s="68">
        <v>1</v>
      </c>
      <c r="D7" s="68">
        <v>2</v>
      </c>
      <c r="E7" s="68">
        <v>3</v>
      </c>
      <c r="F7" s="68">
        <v>4</v>
      </c>
      <c r="G7" s="68">
        <v>5</v>
      </c>
      <c r="H7" s="68">
        <v>6</v>
      </c>
      <c r="I7" s="68">
        <v>7</v>
      </c>
      <c r="J7" s="68">
        <v>8</v>
      </c>
      <c r="K7" s="68">
        <v>9</v>
      </c>
      <c r="L7" s="71">
        <v>10</v>
      </c>
      <c r="M7" s="68">
        <v>11</v>
      </c>
      <c r="N7" s="68">
        <v>12</v>
      </c>
      <c r="O7" s="68">
        <v>13</v>
      </c>
      <c r="P7" s="68">
        <v>14</v>
      </c>
      <c r="Q7" s="68">
        <v>15</v>
      </c>
      <c r="R7" s="68">
        <v>16</v>
      </c>
      <c r="S7" s="68">
        <v>17</v>
      </c>
      <c r="T7" s="68">
        <v>18</v>
      </c>
      <c r="U7" s="68">
        <v>19</v>
      </c>
      <c r="V7" s="68">
        <v>20</v>
      </c>
      <c r="W7" s="68">
        <v>21</v>
      </c>
      <c r="X7" s="68">
        <v>22</v>
      </c>
      <c r="Y7" s="68">
        <v>23</v>
      </c>
      <c r="Z7" s="68">
        <v>24</v>
      </c>
      <c r="AA7" s="68">
        <v>25</v>
      </c>
      <c r="AB7" s="68">
        <v>26</v>
      </c>
      <c r="AC7" s="68">
        <v>27</v>
      </c>
      <c r="AD7" s="68">
        <v>28</v>
      </c>
      <c r="AE7" s="68">
        <v>29</v>
      </c>
      <c r="AF7" s="68">
        <v>30</v>
      </c>
      <c r="AG7" s="68">
        <v>31</v>
      </c>
      <c r="AH7" s="68">
        <v>32</v>
      </c>
      <c r="AI7" s="68">
        <v>33</v>
      </c>
      <c r="AJ7" s="68">
        <v>34</v>
      </c>
      <c r="AK7" s="68">
        <v>35</v>
      </c>
      <c r="AL7" s="68">
        <v>36</v>
      </c>
      <c r="AM7" s="68">
        <v>37</v>
      </c>
      <c r="AN7" s="68">
        <v>38</v>
      </c>
      <c r="AO7" s="68">
        <v>39</v>
      </c>
      <c r="AP7" s="68">
        <v>40</v>
      </c>
      <c r="AQ7" s="68">
        <v>41</v>
      </c>
      <c r="AR7" s="68">
        <v>42</v>
      </c>
      <c r="AS7" s="68">
        <v>43</v>
      </c>
      <c r="AT7" s="68">
        <v>44</v>
      </c>
      <c r="AU7" s="68">
        <v>45</v>
      </c>
      <c r="AV7" s="68">
        <v>46</v>
      </c>
      <c r="AW7" s="68">
        <v>47</v>
      </c>
      <c r="AX7" s="68">
        <v>48</v>
      </c>
      <c r="AY7" s="68">
        <v>49</v>
      </c>
      <c r="AZ7" s="68">
        <v>50</v>
      </c>
      <c r="BA7" s="68">
        <v>51</v>
      </c>
      <c r="BB7" s="68">
        <v>52</v>
      </c>
    </row>
    <row r="8" spans="2:54" ht="15" customHeight="1" x14ac:dyDescent="0.3">
      <c r="B8" s="251">
        <v>1</v>
      </c>
      <c r="C8" s="241" t="s">
        <v>338</v>
      </c>
      <c r="D8" s="241" t="s">
        <v>338</v>
      </c>
      <c r="E8" s="241" t="s">
        <v>338</v>
      </c>
      <c r="F8" s="241" t="s">
        <v>338</v>
      </c>
      <c r="G8" s="73" t="s">
        <v>338</v>
      </c>
      <c r="H8" s="252"/>
      <c r="I8" s="74"/>
      <c r="J8" s="241"/>
      <c r="K8" s="241"/>
      <c r="L8" s="75"/>
      <c r="M8" s="241"/>
      <c r="N8" s="242"/>
      <c r="O8" s="77"/>
      <c r="P8" s="74"/>
      <c r="Q8" s="242"/>
      <c r="R8" s="241"/>
      <c r="S8" s="241"/>
      <c r="T8" s="75"/>
      <c r="U8" s="75" t="s">
        <v>53</v>
      </c>
      <c r="V8" s="241"/>
      <c r="W8" s="241"/>
      <c r="X8" s="76"/>
      <c r="Y8" s="76" t="s">
        <v>54</v>
      </c>
      <c r="Z8" s="241"/>
      <c r="AA8" s="73"/>
      <c r="AB8" s="78" t="s">
        <v>53</v>
      </c>
      <c r="AC8" s="74"/>
      <c r="AD8" s="75" t="s">
        <v>53</v>
      </c>
      <c r="AE8" s="72" t="s">
        <v>56</v>
      </c>
      <c r="AF8" s="241"/>
      <c r="AG8" s="241"/>
      <c r="AH8" s="241"/>
      <c r="AI8" s="73"/>
      <c r="AJ8" s="74"/>
      <c r="AK8" s="76"/>
      <c r="AL8" s="76"/>
      <c r="AM8" s="76" t="s">
        <v>53</v>
      </c>
      <c r="AN8" s="241"/>
      <c r="AO8" s="241"/>
      <c r="AP8" s="241"/>
      <c r="AQ8" s="75"/>
      <c r="AR8" s="241"/>
      <c r="AS8" s="241"/>
      <c r="AT8" s="75"/>
      <c r="AU8" s="241" t="s">
        <v>54</v>
      </c>
      <c r="AV8" s="241" t="s">
        <v>54</v>
      </c>
      <c r="AW8" s="241" t="s">
        <v>54</v>
      </c>
      <c r="AX8" s="241" t="s">
        <v>54</v>
      </c>
      <c r="AY8" s="241" t="s">
        <v>54</v>
      </c>
      <c r="AZ8" s="241" t="s">
        <v>54</v>
      </c>
      <c r="BA8" s="241" t="s">
        <v>54</v>
      </c>
      <c r="BB8" s="241" t="s">
        <v>54</v>
      </c>
    </row>
    <row r="9" spans="2:54" ht="15" customHeight="1" x14ac:dyDescent="0.3">
      <c r="B9" s="251"/>
      <c r="C9" s="241"/>
      <c r="D9" s="241"/>
      <c r="E9" s="241"/>
      <c r="F9" s="241"/>
      <c r="G9" s="73" t="s">
        <v>338</v>
      </c>
      <c r="H9" s="252"/>
      <c r="I9" s="74"/>
      <c r="J9" s="241"/>
      <c r="K9" s="241"/>
      <c r="L9" s="75" t="s">
        <v>53</v>
      </c>
      <c r="M9" s="241"/>
      <c r="N9" s="242"/>
      <c r="O9" s="77"/>
      <c r="P9" s="74"/>
      <c r="Q9" s="242"/>
      <c r="R9" s="241"/>
      <c r="S9" s="241"/>
      <c r="T9" s="75"/>
      <c r="U9" s="75" t="s">
        <v>53</v>
      </c>
      <c r="V9" s="241"/>
      <c r="W9" s="241"/>
      <c r="X9" s="76"/>
      <c r="Y9" s="76" t="s">
        <v>54</v>
      </c>
      <c r="Z9" s="241"/>
      <c r="AA9" s="73"/>
      <c r="AB9" s="78"/>
      <c r="AC9" s="74"/>
      <c r="AD9" s="75"/>
      <c r="AE9" s="72" t="s">
        <v>56</v>
      </c>
      <c r="AF9" s="241"/>
      <c r="AG9" s="241"/>
      <c r="AH9" s="241"/>
      <c r="AI9" s="73"/>
      <c r="AJ9" s="74"/>
      <c r="AK9" s="76"/>
      <c r="AL9" s="76"/>
      <c r="AM9" s="76" t="s">
        <v>53</v>
      </c>
      <c r="AN9" s="241"/>
      <c r="AO9" s="241"/>
      <c r="AP9" s="241"/>
      <c r="AQ9" s="75"/>
      <c r="AR9" s="241"/>
      <c r="AS9" s="241"/>
      <c r="AT9" s="75"/>
      <c r="AU9" s="241"/>
      <c r="AV9" s="241"/>
      <c r="AW9" s="241"/>
      <c r="AX9" s="241"/>
      <c r="AY9" s="241"/>
      <c r="AZ9" s="241"/>
      <c r="BA9" s="241"/>
      <c r="BB9" s="241"/>
    </row>
    <row r="10" spans="2:54" ht="15" customHeight="1" x14ac:dyDescent="0.3">
      <c r="B10" s="251"/>
      <c r="C10" s="241"/>
      <c r="D10" s="241"/>
      <c r="E10" s="241"/>
      <c r="F10" s="241"/>
      <c r="G10" s="74"/>
      <c r="H10" s="252"/>
      <c r="I10" s="77"/>
      <c r="J10" s="241"/>
      <c r="K10" s="241"/>
      <c r="L10" s="75"/>
      <c r="M10" s="241"/>
      <c r="N10" s="242"/>
      <c r="O10" s="74"/>
      <c r="P10" s="77"/>
      <c r="Q10" s="242"/>
      <c r="R10" s="241"/>
      <c r="S10" s="241"/>
      <c r="T10" s="75" t="s">
        <v>53</v>
      </c>
      <c r="U10" s="75"/>
      <c r="V10" s="241"/>
      <c r="W10" s="241"/>
      <c r="X10" s="76" t="s">
        <v>54</v>
      </c>
      <c r="Y10" s="76"/>
      <c r="Z10" s="241"/>
      <c r="AA10" s="74"/>
      <c r="AB10" s="78"/>
      <c r="AC10" s="73"/>
      <c r="AD10" s="75"/>
      <c r="AE10" s="72" t="s">
        <v>56</v>
      </c>
      <c r="AF10" s="241"/>
      <c r="AG10" s="241"/>
      <c r="AH10" s="241"/>
      <c r="AI10" s="74"/>
      <c r="AJ10" s="77"/>
      <c r="AK10" s="75"/>
      <c r="AL10" s="76"/>
      <c r="AM10" s="76"/>
      <c r="AN10" s="241"/>
      <c r="AO10" s="241"/>
      <c r="AP10" s="241"/>
      <c r="AQ10" s="75"/>
      <c r="AR10" s="241"/>
      <c r="AS10" s="241"/>
      <c r="AT10" s="75" t="s">
        <v>54</v>
      </c>
      <c r="AU10" s="241"/>
      <c r="AV10" s="241"/>
      <c r="AW10" s="241"/>
      <c r="AX10" s="241"/>
      <c r="AY10" s="241"/>
      <c r="AZ10" s="241"/>
      <c r="BA10" s="241"/>
      <c r="BB10" s="241"/>
    </row>
    <row r="11" spans="2:54" ht="15" customHeight="1" x14ac:dyDescent="0.3">
      <c r="B11" s="251"/>
      <c r="C11" s="241"/>
      <c r="D11" s="241"/>
      <c r="E11" s="241"/>
      <c r="F11" s="241"/>
      <c r="G11" s="74"/>
      <c r="H11" s="252"/>
      <c r="I11" s="77"/>
      <c r="J11" s="241"/>
      <c r="K11" s="241"/>
      <c r="L11" s="75"/>
      <c r="M11" s="241"/>
      <c r="N11" s="242"/>
      <c r="O11" s="74"/>
      <c r="P11" s="77"/>
      <c r="Q11" s="242"/>
      <c r="R11" s="241"/>
      <c r="S11" s="241"/>
      <c r="T11" s="75" t="s">
        <v>53</v>
      </c>
      <c r="U11" s="75"/>
      <c r="V11" s="241"/>
      <c r="W11" s="241"/>
      <c r="X11" s="76" t="s">
        <v>54</v>
      </c>
      <c r="Y11" s="76"/>
      <c r="Z11" s="241"/>
      <c r="AA11" s="74"/>
      <c r="AB11" s="78"/>
      <c r="AC11" s="73"/>
      <c r="AD11" s="75" t="s">
        <v>56</v>
      </c>
      <c r="AE11" s="72" t="s">
        <v>56</v>
      </c>
      <c r="AF11" s="241"/>
      <c r="AG11" s="241"/>
      <c r="AH11" s="241"/>
      <c r="AI11" s="74"/>
      <c r="AJ11" s="77"/>
      <c r="AK11" s="75"/>
      <c r="AL11" s="76"/>
      <c r="AM11" s="76"/>
      <c r="AN11" s="241"/>
      <c r="AO11" s="241"/>
      <c r="AP11" s="241"/>
      <c r="AQ11" s="75"/>
      <c r="AR11" s="241"/>
      <c r="AS11" s="241"/>
      <c r="AT11" s="75" t="s">
        <v>54</v>
      </c>
      <c r="AU11" s="241"/>
      <c r="AV11" s="241"/>
      <c r="AW11" s="241"/>
      <c r="AX11" s="241"/>
      <c r="AY11" s="241"/>
      <c r="AZ11" s="241"/>
      <c r="BA11" s="241"/>
      <c r="BB11" s="241"/>
    </row>
    <row r="12" spans="2:54" ht="15" customHeight="1" x14ac:dyDescent="0.3">
      <c r="B12" s="251"/>
      <c r="C12" s="241"/>
      <c r="D12" s="241"/>
      <c r="E12" s="241"/>
      <c r="F12" s="241"/>
      <c r="G12" s="74"/>
      <c r="H12" s="252"/>
      <c r="I12" s="73"/>
      <c r="J12" s="241"/>
      <c r="K12" s="241"/>
      <c r="L12" s="75"/>
      <c r="M12" s="241"/>
      <c r="N12" s="242"/>
      <c r="O12" s="74"/>
      <c r="P12" s="77"/>
      <c r="Q12" s="242"/>
      <c r="R12" s="241"/>
      <c r="S12" s="241"/>
      <c r="T12" s="75" t="s">
        <v>53</v>
      </c>
      <c r="U12" s="75"/>
      <c r="V12" s="241"/>
      <c r="W12" s="241"/>
      <c r="X12" s="76" t="s">
        <v>54</v>
      </c>
      <c r="Y12" s="76"/>
      <c r="Z12" s="241"/>
      <c r="AA12" s="74"/>
      <c r="AB12" s="78"/>
      <c r="AC12" s="73"/>
      <c r="AD12" s="75" t="s">
        <v>56</v>
      </c>
      <c r="AE12" s="72"/>
      <c r="AF12" s="241"/>
      <c r="AG12" s="241"/>
      <c r="AH12" s="241"/>
      <c r="AI12" s="74"/>
      <c r="AJ12" s="77"/>
      <c r="AK12" s="75" t="s">
        <v>53</v>
      </c>
      <c r="AL12" s="76"/>
      <c r="AM12" s="76"/>
      <c r="AN12" s="241"/>
      <c r="AO12" s="241"/>
      <c r="AP12" s="241"/>
      <c r="AQ12" s="75" t="s">
        <v>53</v>
      </c>
      <c r="AR12" s="241"/>
      <c r="AS12" s="241"/>
      <c r="AT12" s="75" t="s">
        <v>54</v>
      </c>
      <c r="AU12" s="241"/>
      <c r="AV12" s="241"/>
      <c r="AW12" s="241"/>
      <c r="AX12" s="241"/>
      <c r="AY12" s="241"/>
      <c r="AZ12" s="241"/>
      <c r="BA12" s="241"/>
      <c r="BB12" s="241"/>
    </row>
    <row r="13" spans="2:54" ht="15" customHeight="1" x14ac:dyDescent="0.3">
      <c r="B13" s="251"/>
      <c r="C13" s="241"/>
      <c r="D13" s="241"/>
      <c r="E13" s="241"/>
      <c r="F13" s="241"/>
      <c r="G13" s="74"/>
      <c r="H13" s="252"/>
      <c r="I13" s="73"/>
      <c r="J13" s="241"/>
      <c r="K13" s="241"/>
      <c r="L13" s="75"/>
      <c r="M13" s="241"/>
      <c r="N13" s="242"/>
      <c r="O13" s="74"/>
      <c r="P13" s="77"/>
      <c r="Q13" s="242"/>
      <c r="R13" s="241"/>
      <c r="S13" s="241"/>
      <c r="T13" s="75" t="s">
        <v>53</v>
      </c>
      <c r="U13" s="75"/>
      <c r="V13" s="241"/>
      <c r="W13" s="241"/>
      <c r="X13" s="76" t="s">
        <v>54</v>
      </c>
      <c r="Y13" s="76"/>
      <c r="Z13" s="241"/>
      <c r="AA13" s="74"/>
      <c r="AB13" s="78"/>
      <c r="AC13" s="73"/>
      <c r="AD13" s="75" t="s">
        <v>56</v>
      </c>
      <c r="AE13" s="72"/>
      <c r="AF13" s="241"/>
      <c r="AG13" s="241"/>
      <c r="AH13" s="241"/>
      <c r="AI13" s="74"/>
      <c r="AJ13" s="77"/>
      <c r="AK13" s="76"/>
      <c r="AL13" s="76" t="s">
        <v>53</v>
      </c>
      <c r="AM13" s="76"/>
      <c r="AN13" s="241"/>
      <c r="AO13" s="241"/>
      <c r="AP13" s="241"/>
      <c r="AQ13" s="75"/>
      <c r="AR13" s="241"/>
      <c r="AS13" s="241"/>
      <c r="AT13" s="75" t="s">
        <v>54</v>
      </c>
      <c r="AU13" s="241"/>
      <c r="AV13" s="241"/>
      <c r="AW13" s="241"/>
      <c r="AX13" s="241"/>
      <c r="AY13" s="241"/>
      <c r="AZ13" s="241"/>
      <c r="BA13" s="241"/>
      <c r="BB13" s="241"/>
    </row>
    <row r="14" spans="2:54" ht="15" customHeight="1" x14ac:dyDescent="0.3">
      <c r="B14" s="251">
        <v>2</v>
      </c>
      <c r="C14" s="241"/>
      <c r="D14" s="241"/>
      <c r="E14" s="241"/>
      <c r="F14" s="241"/>
      <c r="G14" s="241"/>
      <c r="H14" s="241"/>
      <c r="I14" s="73"/>
      <c r="J14" s="252"/>
      <c r="K14" s="74"/>
      <c r="L14" s="75" t="s">
        <v>56</v>
      </c>
      <c r="M14" s="241"/>
      <c r="N14" s="79"/>
      <c r="O14" s="80" t="s">
        <v>56</v>
      </c>
      <c r="P14" s="77" t="s">
        <v>56</v>
      </c>
      <c r="Q14" s="74"/>
      <c r="R14" s="242"/>
      <c r="S14" s="241"/>
      <c r="T14" s="75"/>
      <c r="U14" s="75" t="s">
        <v>53</v>
      </c>
      <c r="V14" s="241"/>
      <c r="W14" s="241"/>
      <c r="X14" s="76"/>
      <c r="Y14" s="76" t="s">
        <v>54</v>
      </c>
      <c r="Z14" s="241"/>
      <c r="AA14" s="241"/>
      <c r="AB14" s="75" t="s">
        <v>53</v>
      </c>
      <c r="AC14" s="252"/>
      <c r="AD14" s="78" t="s">
        <v>53</v>
      </c>
      <c r="AE14" s="241"/>
      <c r="AF14" s="241"/>
      <c r="AG14" s="241"/>
      <c r="AH14" s="241" t="s">
        <v>56</v>
      </c>
      <c r="AI14" s="241" t="s">
        <v>56</v>
      </c>
      <c r="AJ14" s="73" t="s">
        <v>56</v>
      </c>
      <c r="AK14" s="78"/>
      <c r="AL14" s="75"/>
      <c r="AM14" s="75" t="s">
        <v>53</v>
      </c>
      <c r="AN14" s="241"/>
      <c r="AO14" s="241"/>
      <c r="AP14" s="241"/>
      <c r="AQ14" s="75"/>
      <c r="AR14" s="241"/>
      <c r="AS14" s="241"/>
      <c r="AT14" s="75"/>
      <c r="AU14" s="241" t="s">
        <v>54</v>
      </c>
      <c r="AV14" s="241" t="s">
        <v>54</v>
      </c>
      <c r="AW14" s="241" t="s">
        <v>54</v>
      </c>
      <c r="AX14" s="241" t="s">
        <v>54</v>
      </c>
      <c r="AY14" s="241" t="s">
        <v>54</v>
      </c>
      <c r="AZ14" s="241" t="s">
        <v>54</v>
      </c>
      <c r="BA14" s="241" t="s">
        <v>54</v>
      </c>
      <c r="BB14" s="241" t="s">
        <v>54</v>
      </c>
    </row>
    <row r="15" spans="2:54" ht="15" customHeight="1" x14ac:dyDescent="0.3">
      <c r="B15" s="251"/>
      <c r="C15" s="241"/>
      <c r="D15" s="241"/>
      <c r="E15" s="241"/>
      <c r="F15" s="241"/>
      <c r="G15" s="241"/>
      <c r="H15" s="241"/>
      <c r="I15" s="73"/>
      <c r="J15" s="252"/>
      <c r="K15" s="74"/>
      <c r="L15" s="75" t="s">
        <v>53</v>
      </c>
      <c r="M15" s="241"/>
      <c r="N15" s="79"/>
      <c r="O15" s="80" t="s">
        <v>56</v>
      </c>
      <c r="P15" s="77" t="s">
        <v>56</v>
      </c>
      <c r="Q15" s="74"/>
      <c r="R15" s="242"/>
      <c r="S15" s="241"/>
      <c r="T15" s="75"/>
      <c r="U15" s="75" t="s">
        <v>53</v>
      </c>
      <c r="V15" s="241"/>
      <c r="W15" s="241"/>
      <c r="X15" s="76"/>
      <c r="Y15" s="76" t="s">
        <v>54</v>
      </c>
      <c r="Z15" s="241"/>
      <c r="AA15" s="241"/>
      <c r="AB15" s="75"/>
      <c r="AC15" s="252"/>
      <c r="AD15" s="78"/>
      <c r="AE15" s="241"/>
      <c r="AF15" s="241"/>
      <c r="AG15" s="241"/>
      <c r="AH15" s="241"/>
      <c r="AI15" s="241"/>
      <c r="AJ15" s="77" t="s">
        <v>56</v>
      </c>
      <c r="AK15" s="78"/>
      <c r="AL15" s="75"/>
      <c r="AM15" s="76" t="s">
        <v>53</v>
      </c>
      <c r="AN15" s="241"/>
      <c r="AO15" s="241"/>
      <c r="AP15" s="241"/>
      <c r="AQ15" s="75"/>
      <c r="AR15" s="241"/>
      <c r="AS15" s="241"/>
      <c r="AT15" s="75"/>
      <c r="AU15" s="241"/>
      <c r="AV15" s="241"/>
      <c r="AW15" s="241"/>
      <c r="AX15" s="241"/>
      <c r="AY15" s="241"/>
      <c r="AZ15" s="241"/>
      <c r="BA15" s="241"/>
      <c r="BB15" s="241"/>
    </row>
    <row r="16" spans="2:54" ht="15" customHeight="1" x14ac:dyDescent="0.3">
      <c r="B16" s="251"/>
      <c r="C16" s="241"/>
      <c r="D16" s="241"/>
      <c r="E16" s="241"/>
      <c r="F16" s="241"/>
      <c r="G16" s="241"/>
      <c r="H16" s="241"/>
      <c r="I16" s="74"/>
      <c r="J16" s="252"/>
      <c r="K16" s="73" t="s">
        <v>56</v>
      </c>
      <c r="L16" s="75" t="s">
        <v>56</v>
      </c>
      <c r="M16" s="241"/>
      <c r="N16" s="79"/>
      <c r="O16" s="80" t="s">
        <v>56</v>
      </c>
      <c r="P16" s="74"/>
      <c r="Q16" s="77"/>
      <c r="R16" s="242"/>
      <c r="S16" s="241"/>
      <c r="T16" s="75" t="s">
        <v>53</v>
      </c>
      <c r="U16" s="75"/>
      <c r="V16" s="241"/>
      <c r="W16" s="241"/>
      <c r="X16" s="76" t="s">
        <v>54</v>
      </c>
      <c r="Y16" s="76"/>
      <c r="Z16" s="241"/>
      <c r="AA16" s="241"/>
      <c r="AB16" s="78"/>
      <c r="AC16" s="252"/>
      <c r="AD16" s="75"/>
      <c r="AE16" s="241"/>
      <c r="AF16" s="241"/>
      <c r="AG16" s="241"/>
      <c r="AH16" s="241"/>
      <c r="AI16" s="241"/>
      <c r="AJ16" s="74"/>
      <c r="AK16" s="75"/>
      <c r="AL16" s="75"/>
      <c r="AM16" s="75"/>
      <c r="AN16" s="241"/>
      <c r="AO16" s="241"/>
      <c r="AP16" s="241"/>
      <c r="AQ16" s="75"/>
      <c r="AR16" s="241"/>
      <c r="AS16" s="241"/>
      <c r="AT16" s="75" t="s">
        <v>54</v>
      </c>
      <c r="AU16" s="241"/>
      <c r="AV16" s="241"/>
      <c r="AW16" s="241"/>
      <c r="AX16" s="241"/>
      <c r="AY16" s="241"/>
      <c r="AZ16" s="241"/>
      <c r="BA16" s="241"/>
      <c r="BB16" s="241"/>
    </row>
    <row r="17" spans="2:54" ht="15" customHeight="1" x14ac:dyDescent="0.3">
      <c r="B17" s="251"/>
      <c r="C17" s="241"/>
      <c r="D17" s="241"/>
      <c r="E17" s="241"/>
      <c r="F17" s="241"/>
      <c r="G17" s="241"/>
      <c r="H17" s="241"/>
      <c r="I17" s="74"/>
      <c r="J17" s="252"/>
      <c r="K17" s="73" t="s">
        <v>56</v>
      </c>
      <c r="L17" s="75" t="s">
        <v>56</v>
      </c>
      <c r="M17" s="241"/>
      <c r="N17" s="79" t="s">
        <v>56</v>
      </c>
      <c r="O17" s="81" t="s">
        <v>56</v>
      </c>
      <c r="P17" s="74"/>
      <c r="Q17" s="77"/>
      <c r="R17" s="242"/>
      <c r="S17" s="241"/>
      <c r="T17" s="75" t="s">
        <v>53</v>
      </c>
      <c r="U17" s="75"/>
      <c r="V17" s="241"/>
      <c r="W17" s="241"/>
      <c r="X17" s="76" t="s">
        <v>54</v>
      </c>
      <c r="Y17" s="76"/>
      <c r="Z17" s="241"/>
      <c r="AA17" s="241"/>
      <c r="AB17" s="78"/>
      <c r="AC17" s="252"/>
      <c r="AD17" s="75"/>
      <c r="AE17" s="241"/>
      <c r="AF17" s="241"/>
      <c r="AG17" s="241"/>
      <c r="AH17" s="241"/>
      <c r="AI17" s="241"/>
      <c r="AJ17" s="74"/>
      <c r="AK17" s="75"/>
      <c r="AL17" s="75"/>
      <c r="AM17" s="75"/>
      <c r="AN17" s="241"/>
      <c r="AO17" s="241"/>
      <c r="AP17" s="241"/>
      <c r="AQ17" s="75"/>
      <c r="AR17" s="241"/>
      <c r="AS17" s="241"/>
      <c r="AT17" s="75" t="s">
        <v>54</v>
      </c>
      <c r="AU17" s="241"/>
      <c r="AV17" s="241"/>
      <c r="AW17" s="241"/>
      <c r="AX17" s="241"/>
      <c r="AY17" s="241"/>
      <c r="AZ17" s="241"/>
      <c r="BA17" s="241"/>
      <c r="BB17" s="241"/>
    </row>
    <row r="18" spans="2:54" ht="15" customHeight="1" x14ac:dyDescent="0.3">
      <c r="B18" s="251"/>
      <c r="C18" s="241"/>
      <c r="D18" s="241"/>
      <c r="E18" s="241"/>
      <c r="F18" s="241"/>
      <c r="G18" s="241"/>
      <c r="H18" s="241"/>
      <c r="I18" s="74"/>
      <c r="J18" s="252"/>
      <c r="K18" s="73" t="s">
        <v>56</v>
      </c>
      <c r="L18" s="75" t="s">
        <v>56</v>
      </c>
      <c r="M18" s="241"/>
      <c r="N18" s="79" t="s">
        <v>56</v>
      </c>
      <c r="O18" s="81" t="s">
        <v>56</v>
      </c>
      <c r="P18" s="74"/>
      <c r="Q18" s="77"/>
      <c r="R18" s="242"/>
      <c r="S18" s="241"/>
      <c r="T18" s="75" t="s">
        <v>53</v>
      </c>
      <c r="U18" s="75"/>
      <c r="V18" s="241"/>
      <c r="W18" s="241"/>
      <c r="X18" s="76" t="s">
        <v>54</v>
      </c>
      <c r="Y18" s="76"/>
      <c r="Z18" s="241"/>
      <c r="AA18" s="241"/>
      <c r="AB18" s="78"/>
      <c r="AC18" s="252"/>
      <c r="AD18" s="75"/>
      <c r="AE18" s="241"/>
      <c r="AF18" s="241"/>
      <c r="AG18" s="241"/>
      <c r="AH18" s="241"/>
      <c r="AI18" s="241"/>
      <c r="AJ18" s="74"/>
      <c r="AK18" s="75" t="s">
        <v>53</v>
      </c>
      <c r="AL18" s="75"/>
      <c r="AM18" s="75"/>
      <c r="AN18" s="241"/>
      <c r="AO18" s="241"/>
      <c r="AP18" s="241"/>
      <c r="AQ18" s="75" t="s">
        <v>53</v>
      </c>
      <c r="AR18" s="241"/>
      <c r="AS18" s="241"/>
      <c r="AT18" s="75" t="s">
        <v>54</v>
      </c>
      <c r="AU18" s="241"/>
      <c r="AV18" s="241"/>
      <c r="AW18" s="241"/>
      <c r="AX18" s="241"/>
      <c r="AY18" s="241"/>
      <c r="AZ18" s="241"/>
      <c r="BA18" s="241"/>
      <c r="BB18" s="241"/>
    </row>
    <row r="19" spans="2:54" ht="15" customHeight="1" x14ac:dyDescent="0.3">
      <c r="B19" s="251"/>
      <c r="C19" s="241"/>
      <c r="D19" s="241"/>
      <c r="E19" s="241"/>
      <c r="F19" s="241"/>
      <c r="G19" s="241"/>
      <c r="H19" s="241"/>
      <c r="I19" s="74"/>
      <c r="J19" s="252"/>
      <c r="K19" s="73" t="s">
        <v>56</v>
      </c>
      <c r="L19" s="75" t="s">
        <v>56</v>
      </c>
      <c r="M19" s="241"/>
      <c r="N19" s="79" t="s">
        <v>56</v>
      </c>
      <c r="O19" s="80" t="s">
        <v>56</v>
      </c>
      <c r="P19" s="74"/>
      <c r="Q19" s="77"/>
      <c r="R19" s="242"/>
      <c r="S19" s="241"/>
      <c r="T19" s="75" t="s">
        <v>53</v>
      </c>
      <c r="U19" s="75"/>
      <c r="V19" s="241"/>
      <c r="W19" s="241"/>
      <c r="X19" s="76" t="s">
        <v>54</v>
      </c>
      <c r="Y19" s="76"/>
      <c r="Z19" s="241"/>
      <c r="AA19" s="241"/>
      <c r="AB19" s="78"/>
      <c r="AC19" s="252"/>
      <c r="AD19" s="75"/>
      <c r="AE19" s="241"/>
      <c r="AF19" s="241"/>
      <c r="AG19" s="241"/>
      <c r="AH19" s="241"/>
      <c r="AI19" s="241"/>
      <c r="AJ19" s="74"/>
      <c r="AL19" s="75" t="s">
        <v>53</v>
      </c>
      <c r="AM19" s="75"/>
      <c r="AN19" s="241"/>
      <c r="AO19" s="241"/>
      <c r="AP19" s="241"/>
      <c r="AQ19" s="75"/>
      <c r="AR19" s="241"/>
      <c r="AS19" s="241"/>
      <c r="AT19" s="75" t="s">
        <v>54</v>
      </c>
      <c r="AU19" s="241"/>
      <c r="AV19" s="241"/>
      <c r="AW19" s="241"/>
      <c r="AX19" s="241"/>
      <c r="AY19" s="241"/>
      <c r="AZ19" s="241"/>
      <c r="BA19" s="241"/>
      <c r="BB19" s="241"/>
    </row>
    <row r="20" spans="2:54" ht="15" customHeight="1" x14ac:dyDescent="0.3">
      <c r="B20" s="251">
        <v>3</v>
      </c>
      <c r="C20" s="241"/>
      <c r="D20" s="241"/>
      <c r="E20" s="241"/>
      <c r="F20" s="241"/>
      <c r="G20" s="241"/>
      <c r="H20" s="241"/>
      <c r="I20" s="241"/>
      <c r="J20" s="73"/>
      <c r="K20" s="252"/>
      <c r="L20" s="78"/>
      <c r="M20" s="80"/>
      <c r="N20" s="241" t="s">
        <v>56</v>
      </c>
      <c r="O20" s="241" t="s">
        <v>56</v>
      </c>
      <c r="P20" s="253" t="s">
        <v>56</v>
      </c>
      <c r="Q20" s="77" t="s">
        <v>56</v>
      </c>
      <c r="R20" s="74"/>
      <c r="S20" s="241"/>
      <c r="T20" s="75"/>
      <c r="U20" s="75" t="s">
        <v>53</v>
      </c>
      <c r="V20" s="241"/>
      <c r="W20" s="241"/>
      <c r="X20" s="76"/>
      <c r="Y20" s="76" t="s">
        <v>54</v>
      </c>
      <c r="Z20" s="241"/>
      <c r="AA20" s="241"/>
      <c r="AB20" s="75" t="s">
        <v>53</v>
      </c>
      <c r="AC20" s="241"/>
      <c r="AD20" s="76" t="s">
        <v>53</v>
      </c>
      <c r="AE20" s="74"/>
      <c r="AF20" s="74"/>
      <c r="AG20" s="72"/>
      <c r="AH20" s="241" t="s">
        <v>56</v>
      </c>
      <c r="AI20" s="241" t="s">
        <v>56</v>
      </c>
      <c r="AJ20" s="241" t="s">
        <v>56</v>
      </c>
      <c r="AK20" s="75" t="s">
        <v>56</v>
      </c>
      <c r="AL20" s="76"/>
      <c r="AM20" s="76" t="s">
        <v>53</v>
      </c>
      <c r="AN20" s="74"/>
      <c r="AO20" s="241"/>
      <c r="AP20" s="241"/>
      <c r="AQ20" s="75"/>
      <c r="AR20" s="241"/>
      <c r="AS20" s="241"/>
      <c r="AT20" s="75"/>
      <c r="AU20" s="241" t="s">
        <v>54</v>
      </c>
      <c r="AV20" s="241" t="s">
        <v>54</v>
      </c>
      <c r="AW20" s="241" t="s">
        <v>54</v>
      </c>
      <c r="AX20" s="241" t="s">
        <v>54</v>
      </c>
      <c r="AY20" s="241" t="s">
        <v>54</v>
      </c>
      <c r="AZ20" s="241" t="s">
        <v>54</v>
      </c>
      <c r="BA20" s="241" t="s">
        <v>54</v>
      </c>
      <c r="BB20" s="241" t="s">
        <v>54</v>
      </c>
    </row>
    <row r="21" spans="2:54" ht="15" customHeight="1" x14ac:dyDescent="0.3">
      <c r="B21" s="251"/>
      <c r="C21" s="241"/>
      <c r="D21" s="241"/>
      <c r="E21" s="241"/>
      <c r="F21" s="241"/>
      <c r="G21" s="241"/>
      <c r="H21" s="241"/>
      <c r="I21" s="241"/>
      <c r="J21" s="73"/>
      <c r="K21" s="252"/>
      <c r="L21" s="78" t="s">
        <v>53</v>
      </c>
      <c r="M21" s="80"/>
      <c r="N21" s="241"/>
      <c r="O21" s="241"/>
      <c r="P21" s="253"/>
      <c r="Q21" s="77" t="s">
        <v>56</v>
      </c>
      <c r="R21" s="74"/>
      <c r="S21" s="241"/>
      <c r="T21" s="75"/>
      <c r="U21" s="75" t="s">
        <v>53</v>
      </c>
      <c r="V21" s="241"/>
      <c r="W21" s="241"/>
      <c r="X21" s="76"/>
      <c r="Y21" s="76" t="s">
        <v>54</v>
      </c>
      <c r="Z21" s="241"/>
      <c r="AA21" s="241"/>
      <c r="AB21" s="75"/>
      <c r="AC21" s="241"/>
      <c r="AD21" s="76"/>
      <c r="AE21" s="74"/>
      <c r="AF21" s="74"/>
      <c r="AG21" s="72"/>
      <c r="AH21" s="241"/>
      <c r="AI21" s="241"/>
      <c r="AJ21" s="241"/>
      <c r="AK21" s="75"/>
      <c r="AL21" s="76"/>
      <c r="AM21" s="76" t="s">
        <v>53</v>
      </c>
      <c r="AN21" s="74"/>
      <c r="AO21" s="241"/>
      <c r="AP21" s="241"/>
      <c r="AQ21" s="75"/>
      <c r="AR21" s="241"/>
      <c r="AS21" s="241"/>
      <c r="AT21" s="75"/>
      <c r="AU21" s="241"/>
      <c r="AV21" s="241"/>
      <c r="AW21" s="241"/>
      <c r="AX21" s="241"/>
      <c r="AY21" s="241"/>
      <c r="AZ21" s="241"/>
      <c r="BA21" s="241"/>
      <c r="BB21" s="241"/>
    </row>
    <row r="22" spans="2:54" ht="15" customHeight="1" x14ac:dyDescent="0.3">
      <c r="B22" s="251"/>
      <c r="C22" s="241"/>
      <c r="D22" s="241"/>
      <c r="E22" s="241"/>
      <c r="F22" s="241"/>
      <c r="G22" s="241"/>
      <c r="H22" s="241"/>
      <c r="I22" s="241"/>
      <c r="J22" s="74"/>
      <c r="K22" s="252"/>
      <c r="L22" s="78"/>
      <c r="M22" s="80"/>
      <c r="N22" s="241"/>
      <c r="O22" s="241"/>
      <c r="P22" s="253"/>
      <c r="Q22" s="74"/>
      <c r="R22" s="74"/>
      <c r="S22" s="241"/>
      <c r="T22" s="75" t="s">
        <v>53</v>
      </c>
      <c r="U22" s="75"/>
      <c r="V22" s="241"/>
      <c r="W22" s="241"/>
      <c r="X22" s="76" t="s">
        <v>54</v>
      </c>
      <c r="Y22" s="76"/>
      <c r="Z22" s="241"/>
      <c r="AA22" s="241"/>
      <c r="AB22" s="75"/>
      <c r="AC22" s="241"/>
      <c r="AD22" s="78"/>
      <c r="AE22" s="74"/>
      <c r="AF22" s="74"/>
      <c r="AG22" s="72"/>
      <c r="AH22" s="241"/>
      <c r="AI22" s="241"/>
      <c r="AJ22" s="241"/>
      <c r="AK22" s="76"/>
      <c r="AL22" s="76"/>
      <c r="AM22" s="78"/>
      <c r="AN22" s="74"/>
      <c r="AO22" s="241"/>
      <c r="AP22" s="241"/>
      <c r="AQ22" s="75"/>
      <c r="AR22" s="241"/>
      <c r="AS22" s="241"/>
      <c r="AT22" s="75" t="s">
        <v>54</v>
      </c>
      <c r="AU22" s="241"/>
      <c r="AV22" s="241"/>
      <c r="AW22" s="241"/>
      <c r="AX22" s="241"/>
      <c r="AY22" s="241"/>
      <c r="AZ22" s="241"/>
      <c r="BA22" s="241"/>
      <c r="BB22" s="241"/>
    </row>
    <row r="23" spans="2:54" ht="15" customHeight="1" x14ac:dyDescent="0.3">
      <c r="B23" s="251"/>
      <c r="C23" s="241"/>
      <c r="D23" s="241"/>
      <c r="E23" s="241"/>
      <c r="F23" s="241"/>
      <c r="G23" s="241"/>
      <c r="H23" s="241"/>
      <c r="I23" s="241"/>
      <c r="J23" s="74"/>
      <c r="K23" s="252"/>
      <c r="L23" s="78"/>
      <c r="M23" s="80" t="s">
        <v>56</v>
      </c>
      <c r="N23" s="241"/>
      <c r="O23" s="241"/>
      <c r="P23" s="253"/>
      <c r="Q23" s="74"/>
      <c r="R23" s="74"/>
      <c r="S23" s="241"/>
      <c r="T23" s="75" t="s">
        <v>53</v>
      </c>
      <c r="U23" s="75"/>
      <c r="V23" s="241"/>
      <c r="W23" s="241"/>
      <c r="X23" s="76" t="s">
        <v>54</v>
      </c>
      <c r="Y23" s="76"/>
      <c r="Z23" s="241"/>
      <c r="AA23" s="241"/>
      <c r="AB23" s="75"/>
      <c r="AC23" s="241"/>
      <c r="AD23" s="78"/>
      <c r="AE23" s="74"/>
      <c r="AF23" s="74"/>
      <c r="AG23" s="72" t="s">
        <v>56</v>
      </c>
      <c r="AH23" s="241"/>
      <c r="AI23" s="241"/>
      <c r="AJ23" s="241"/>
      <c r="AK23" s="76"/>
      <c r="AL23" s="76"/>
      <c r="AM23" s="78"/>
      <c r="AN23" s="74"/>
      <c r="AO23" s="241"/>
      <c r="AP23" s="241"/>
      <c r="AQ23" s="75"/>
      <c r="AR23" s="241"/>
      <c r="AS23" s="241"/>
      <c r="AT23" s="75" t="s">
        <v>54</v>
      </c>
      <c r="AU23" s="241"/>
      <c r="AV23" s="241"/>
      <c r="AW23" s="241"/>
      <c r="AX23" s="241"/>
      <c r="AY23" s="241"/>
      <c r="AZ23" s="241"/>
      <c r="BA23" s="241"/>
      <c r="BB23" s="241"/>
    </row>
    <row r="24" spans="2:54" ht="15" customHeight="1" x14ac:dyDescent="0.3">
      <c r="B24" s="251"/>
      <c r="C24" s="241"/>
      <c r="D24" s="241"/>
      <c r="E24" s="241"/>
      <c r="F24" s="241"/>
      <c r="G24" s="241"/>
      <c r="H24" s="241"/>
      <c r="I24" s="241"/>
      <c r="J24" s="74"/>
      <c r="K24" s="252"/>
      <c r="L24" s="76"/>
      <c r="M24" s="80" t="s">
        <v>56</v>
      </c>
      <c r="N24" s="241"/>
      <c r="O24" s="241"/>
      <c r="P24" s="253"/>
      <c r="Q24" s="74"/>
      <c r="R24" s="73"/>
      <c r="S24" s="241"/>
      <c r="T24" s="75" t="s">
        <v>53</v>
      </c>
      <c r="U24" s="75"/>
      <c r="V24" s="241"/>
      <c r="W24" s="241"/>
      <c r="X24" s="76" t="s">
        <v>54</v>
      </c>
      <c r="Y24" s="76"/>
      <c r="Z24" s="241"/>
      <c r="AA24" s="241"/>
      <c r="AB24" s="75"/>
      <c r="AC24" s="241"/>
      <c r="AD24" s="78"/>
      <c r="AE24" s="74"/>
      <c r="AF24" s="73"/>
      <c r="AG24" s="72" t="s">
        <v>56</v>
      </c>
      <c r="AH24" s="241"/>
      <c r="AI24" s="241"/>
      <c r="AJ24" s="241"/>
      <c r="AK24" s="76" t="s">
        <v>53</v>
      </c>
      <c r="AL24" s="76"/>
      <c r="AM24" s="78"/>
      <c r="AN24" s="73"/>
      <c r="AO24" s="241"/>
      <c r="AP24" s="241"/>
      <c r="AQ24" s="75" t="s">
        <v>53</v>
      </c>
      <c r="AR24" s="241"/>
      <c r="AS24" s="241"/>
      <c r="AT24" s="75" t="s">
        <v>54</v>
      </c>
      <c r="AU24" s="241"/>
      <c r="AV24" s="241"/>
      <c r="AW24" s="241"/>
      <c r="AX24" s="241"/>
      <c r="AY24" s="241"/>
      <c r="AZ24" s="241"/>
      <c r="BA24" s="241"/>
      <c r="BB24" s="241"/>
    </row>
    <row r="25" spans="2:54" ht="15" customHeight="1" x14ac:dyDescent="0.3">
      <c r="B25" s="251"/>
      <c r="C25" s="241"/>
      <c r="D25" s="241"/>
      <c r="E25" s="241"/>
      <c r="F25" s="241"/>
      <c r="G25" s="241"/>
      <c r="H25" s="241"/>
      <c r="I25" s="241"/>
      <c r="J25" s="74"/>
      <c r="K25" s="252"/>
      <c r="L25" s="76"/>
      <c r="M25" s="80" t="s">
        <v>56</v>
      </c>
      <c r="N25" s="241"/>
      <c r="O25" s="241"/>
      <c r="P25" s="253"/>
      <c r="Q25" s="74"/>
      <c r="R25" s="73"/>
      <c r="S25" s="241"/>
      <c r="T25" s="75" t="s">
        <v>53</v>
      </c>
      <c r="U25" s="75"/>
      <c r="V25" s="241"/>
      <c r="W25" s="241"/>
      <c r="X25" s="76" t="s">
        <v>54</v>
      </c>
      <c r="Y25" s="76"/>
      <c r="Z25" s="241"/>
      <c r="AA25" s="241"/>
      <c r="AB25" s="75"/>
      <c r="AC25" s="241"/>
      <c r="AD25" s="78"/>
      <c r="AE25" s="74"/>
      <c r="AF25" s="73"/>
      <c r="AG25" s="72" t="s">
        <v>56</v>
      </c>
      <c r="AH25" s="241"/>
      <c r="AI25" s="241"/>
      <c r="AJ25" s="241"/>
      <c r="AK25" s="76"/>
      <c r="AL25" s="76" t="s">
        <v>53</v>
      </c>
      <c r="AM25" s="78"/>
      <c r="AN25" s="73"/>
      <c r="AO25" s="241"/>
      <c r="AP25" s="241"/>
      <c r="AQ25" s="75"/>
      <c r="AR25" s="241"/>
      <c r="AS25" s="241"/>
      <c r="AT25" s="75" t="s">
        <v>54</v>
      </c>
      <c r="AU25" s="241"/>
      <c r="AV25" s="241"/>
      <c r="AW25" s="241"/>
      <c r="AX25" s="241"/>
      <c r="AY25" s="241"/>
      <c r="AZ25" s="241"/>
      <c r="BA25" s="241"/>
      <c r="BB25" s="241"/>
    </row>
    <row r="26" spans="2:54" ht="15" customHeight="1" x14ac:dyDescent="0.3">
      <c r="B26" s="250">
        <v>4</v>
      </c>
      <c r="C26" s="249"/>
      <c r="D26" s="249"/>
      <c r="E26" s="249"/>
      <c r="F26" s="249"/>
      <c r="G26" s="249"/>
      <c r="H26" s="249"/>
      <c r="I26" s="249"/>
      <c r="J26" s="249"/>
      <c r="K26" s="73"/>
      <c r="L26" s="78"/>
      <c r="M26" s="74"/>
      <c r="N26" s="79"/>
      <c r="O26" s="249" t="s">
        <v>56</v>
      </c>
      <c r="P26" s="249" t="s">
        <v>56</v>
      </c>
      <c r="Q26" s="241" t="s">
        <v>56</v>
      </c>
      <c r="R26" s="77" t="s">
        <v>56</v>
      </c>
      <c r="S26" s="74"/>
      <c r="T26" s="75"/>
      <c r="U26" s="75" t="s">
        <v>53</v>
      </c>
      <c r="V26" s="249"/>
      <c r="W26" s="249"/>
      <c r="X26" s="76"/>
      <c r="Y26" s="76" t="s">
        <v>54</v>
      </c>
      <c r="Z26" s="249"/>
      <c r="AA26" s="249"/>
      <c r="AB26" s="75" t="s">
        <v>53</v>
      </c>
      <c r="AC26" s="249"/>
      <c r="AD26" s="75" t="s">
        <v>53</v>
      </c>
      <c r="AE26" s="77"/>
      <c r="AF26" s="74"/>
      <c r="AG26" s="74"/>
      <c r="AH26" s="249" t="s">
        <v>56</v>
      </c>
      <c r="AI26" s="249" t="s">
        <v>56</v>
      </c>
      <c r="AJ26" s="249" t="s">
        <v>56</v>
      </c>
      <c r="AK26" s="76" t="s">
        <v>56</v>
      </c>
      <c r="AL26" s="76" t="s">
        <v>56</v>
      </c>
      <c r="AM26" s="76" t="s">
        <v>53</v>
      </c>
      <c r="AN26" s="82"/>
      <c r="AO26" s="83"/>
      <c r="AP26" s="248"/>
      <c r="AQ26" s="85"/>
      <c r="AR26" s="248"/>
      <c r="AS26" s="248"/>
      <c r="AT26" s="75"/>
      <c r="AU26" s="249" t="s">
        <v>54</v>
      </c>
      <c r="AV26" s="249" t="s">
        <v>54</v>
      </c>
      <c r="AW26" s="249" t="s">
        <v>54</v>
      </c>
      <c r="AX26" s="249" t="s">
        <v>54</v>
      </c>
      <c r="AY26" s="249" t="s">
        <v>54</v>
      </c>
      <c r="AZ26" s="249" t="s">
        <v>54</v>
      </c>
      <c r="BA26" s="249" t="s">
        <v>54</v>
      </c>
      <c r="BB26" s="249" t="s">
        <v>54</v>
      </c>
    </row>
    <row r="27" spans="2:54" ht="15" customHeight="1" x14ac:dyDescent="0.3">
      <c r="B27" s="250"/>
      <c r="C27" s="249"/>
      <c r="D27" s="249"/>
      <c r="E27" s="249"/>
      <c r="F27" s="249"/>
      <c r="G27" s="249"/>
      <c r="H27" s="249"/>
      <c r="I27" s="249"/>
      <c r="J27" s="249"/>
      <c r="K27" s="73"/>
      <c r="L27" s="78" t="s">
        <v>53</v>
      </c>
      <c r="M27" s="74"/>
      <c r="N27" s="79"/>
      <c r="O27" s="249"/>
      <c r="P27" s="249"/>
      <c r="Q27" s="241"/>
      <c r="R27" s="77" t="s">
        <v>56</v>
      </c>
      <c r="S27" s="74"/>
      <c r="T27" s="75"/>
      <c r="U27" s="75" t="s">
        <v>53</v>
      </c>
      <c r="V27" s="249"/>
      <c r="W27" s="249"/>
      <c r="X27" s="76"/>
      <c r="Y27" s="76" t="s">
        <v>54</v>
      </c>
      <c r="Z27" s="249"/>
      <c r="AA27" s="249"/>
      <c r="AB27" s="75"/>
      <c r="AC27" s="249"/>
      <c r="AD27" s="75"/>
      <c r="AE27" s="77"/>
      <c r="AF27" s="74"/>
      <c r="AG27" s="74"/>
      <c r="AH27" s="249"/>
      <c r="AI27" s="249"/>
      <c r="AJ27" s="249"/>
      <c r="AK27" s="75" t="s">
        <v>56</v>
      </c>
      <c r="AL27" s="75" t="s">
        <v>56</v>
      </c>
      <c r="AM27" s="76" t="s">
        <v>53</v>
      </c>
      <c r="AN27" s="82"/>
      <c r="AO27" s="83"/>
      <c r="AP27" s="248"/>
      <c r="AQ27" s="85"/>
      <c r="AR27" s="248"/>
      <c r="AS27" s="248"/>
      <c r="AT27" s="75"/>
      <c r="AU27" s="249"/>
      <c r="AV27" s="249"/>
      <c r="AW27" s="249"/>
      <c r="AX27" s="249"/>
      <c r="AY27" s="249"/>
      <c r="AZ27" s="249"/>
      <c r="BA27" s="249"/>
      <c r="BB27" s="249"/>
    </row>
    <row r="28" spans="2:54" ht="15" customHeight="1" x14ac:dyDescent="0.3">
      <c r="B28" s="250"/>
      <c r="C28" s="249"/>
      <c r="D28" s="249"/>
      <c r="E28" s="249"/>
      <c r="F28" s="249"/>
      <c r="G28" s="249"/>
      <c r="H28" s="249"/>
      <c r="I28" s="249"/>
      <c r="J28" s="249"/>
      <c r="K28" s="74"/>
      <c r="L28" s="78"/>
      <c r="M28" s="74"/>
      <c r="N28" s="79"/>
      <c r="O28" s="249"/>
      <c r="P28" s="249"/>
      <c r="Q28" s="241"/>
      <c r="R28" s="74"/>
      <c r="S28" s="74"/>
      <c r="T28" s="75" t="s">
        <v>53</v>
      </c>
      <c r="U28" s="75"/>
      <c r="V28" s="249"/>
      <c r="W28" s="249"/>
      <c r="X28" s="76" t="s">
        <v>54</v>
      </c>
      <c r="Y28" s="76"/>
      <c r="Z28" s="249"/>
      <c r="AA28" s="249"/>
      <c r="AB28" s="75"/>
      <c r="AC28" s="249"/>
      <c r="AD28" s="76"/>
      <c r="AE28" s="74"/>
      <c r="AF28" s="74"/>
      <c r="AG28" s="74"/>
      <c r="AH28" s="249"/>
      <c r="AI28" s="249"/>
      <c r="AJ28" s="249"/>
      <c r="AK28" s="75" t="s">
        <v>56</v>
      </c>
      <c r="AL28" s="76" t="s">
        <v>56</v>
      </c>
      <c r="AM28" s="76"/>
      <c r="AN28" s="83"/>
      <c r="AO28" s="83"/>
      <c r="AP28" s="248"/>
      <c r="AQ28" s="85"/>
      <c r="AR28" s="248"/>
      <c r="AS28" s="248"/>
      <c r="AT28" s="75" t="s">
        <v>54</v>
      </c>
      <c r="AU28" s="249"/>
      <c r="AV28" s="249"/>
      <c r="AW28" s="249"/>
      <c r="AX28" s="249"/>
      <c r="AY28" s="249"/>
      <c r="AZ28" s="249"/>
      <c r="BA28" s="249"/>
      <c r="BB28" s="249"/>
    </row>
    <row r="29" spans="2:54" ht="15" customHeight="1" x14ac:dyDescent="0.3">
      <c r="B29" s="250"/>
      <c r="C29" s="249"/>
      <c r="D29" s="249"/>
      <c r="E29" s="249"/>
      <c r="F29" s="249"/>
      <c r="G29" s="249"/>
      <c r="H29" s="249"/>
      <c r="I29" s="249"/>
      <c r="J29" s="249"/>
      <c r="K29" s="74"/>
      <c r="L29" s="78"/>
      <c r="M29" s="74"/>
      <c r="N29" s="79" t="s">
        <v>56</v>
      </c>
      <c r="O29" s="249"/>
      <c r="P29" s="249"/>
      <c r="Q29" s="241"/>
      <c r="R29" s="74"/>
      <c r="S29" s="74"/>
      <c r="T29" s="75" t="s">
        <v>53</v>
      </c>
      <c r="U29" s="75"/>
      <c r="V29" s="249"/>
      <c r="W29" s="249"/>
      <c r="X29" s="75" t="s">
        <v>54</v>
      </c>
      <c r="Y29" s="75"/>
      <c r="Z29" s="249"/>
      <c r="AA29" s="249"/>
      <c r="AB29" s="75"/>
      <c r="AC29" s="249"/>
      <c r="AD29" s="76"/>
      <c r="AE29" s="74"/>
      <c r="AF29" s="74"/>
      <c r="AG29" s="74"/>
      <c r="AH29" s="249"/>
      <c r="AI29" s="249"/>
      <c r="AJ29" s="249"/>
      <c r="AK29" s="75" t="s">
        <v>56</v>
      </c>
      <c r="AL29" s="76" t="s">
        <v>56</v>
      </c>
      <c r="AM29" s="76"/>
      <c r="AN29" s="83"/>
      <c r="AO29" s="83"/>
      <c r="AP29" s="248"/>
      <c r="AQ29" s="85"/>
      <c r="AR29" s="248"/>
      <c r="AS29" s="248"/>
      <c r="AT29" s="75" t="s">
        <v>54</v>
      </c>
      <c r="AU29" s="249"/>
      <c r="AV29" s="249"/>
      <c r="AW29" s="249"/>
      <c r="AX29" s="249"/>
      <c r="AY29" s="249"/>
      <c r="AZ29" s="249"/>
      <c r="BA29" s="249"/>
      <c r="BB29" s="249"/>
    </row>
    <row r="30" spans="2:54" ht="15" customHeight="1" x14ac:dyDescent="0.3">
      <c r="B30" s="250"/>
      <c r="C30" s="249"/>
      <c r="D30" s="249"/>
      <c r="E30" s="249"/>
      <c r="F30" s="249"/>
      <c r="G30" s="249"/>
      <c r="H30" s="249"/>
      <c r="I30" s="249"/>
      <c r="J30" s="249"/>
      <c r="K30" s="74"/>
      <c r="L30" s="78"/>
      <c r="M30" s="73"/>
      <c r="N30" s="79" t="s">
        <v>56</v>
      </c>
      <c r="O30" s="249"/>
      <c r="P30" s="249"/>
      <c r="Q30" s="241"/>
      <c r="R30" s="74"/>
      <c r="S30" s="73"/>
      <c r="T30" s="75" t="s">
        <v>53</v>
      </c>
      <c r="U30" s="75"/>
      <c r="V30" s="249"/>
      <c r="W30" s="249"/>
      <c r="X30" s="75" t="s">
        <v>54</v>
      </c>
      <c r="Y30" s="75"/>
      <c r="Z30" s="249"/>
      <c r="AA30" s="249"/>
      <c r="AB30" s="75"/>
      <c r="AC30" s="249"/>
      <c r="AD30" s="76"/>
      <c r="AE30" s="74"/>
      <c r="AF30" s="74"/>
      <c r="AG30" s="73" t="s">
        <v>56</v>
      </c>
      <c r="AH30" s="249"/>
      <c r="AI30" s="249"/>
      <c r="AJ30" s="249"/>
      <c r="AK30" s="75" t="s">
        <v>53</v>
      </c>
      <c r="AL30" s="76"/>
      <c r="AM30" s="76"/>
      <c r="AN30" s="83"/>
      <c r="AO30" s="82"/>
      <c r="AP30" s="248"/>
      <c r="AQ30" s="75" t="s">
        <v>53</v>
      </c>
      <c r="AR30" s="248"/>
      <c r="AS30" s="248"/>
      <c r="AT30" s="75" t="s">
        <v>54</v>
      </c>
      <c r="AU30" s="249"/>
      <c r="AV30" s="249"/>
      <c r="AW30" s="249"/>
      <c r="AX30" s="249"/>
      <c r="AY30" s="249"/>
      <c r="AZ30" s="249"/>
      <c r="BA30" s="249"/>
      <c r="BB30" s="249"/>
    </row>
    <row r="31" spans="2:54" ht="15" customHeight="1" x14ac:dyDescent="0.3">
      <c r="B31" s="250"/>
      <c r="C31" s="249"/>
      <c r="D31" s="249"/>
      <c r="E31" s="249"/>
      <c r="F31" s="249"/>
      <c r="G31" s="249"/>
      <c r="H31" s="249"/>
      <c r="I31" s="249"/>
      <c r="J31" s="249"/>
      <c r="K31" s="86"/>
      <c r="L31" s="87"/>
      <c r="M31" s="88"/>
      <c r="N31" s="79" t="s">
        <v>56</v>
      </c>
      <c r="O31" s="249"/>
      <c r="P31" s="249"/>
      <c r="Q31" s="241"/>
      <c r="R31" s="86"/>
      <c r="S31" s="88"/>
      <c r="T31" s="89" t="s">
        <v>53</v>
      </c>
      <c r="U31" s="89"/>
      <c r="V31" s="249"/>
      <c r="W31" s="249"/>
      <c r="X31" s="89" t="s">
        <v>54</v>
      </c>
      <c r="Y31" s="89"/>
      <c r="Z31" s="249"/>
      <c r="AA31" s="249"/>
      <c r="AB31" s="89"/>
      <c r="AC31" s="249"/>
      <c r="AD31" s="90"/>
      <c r="AE31" s="86"/>
      <c r="AF31" s="86"/>
      <c r="AG31" s="88" t="s">
        <v>56</v>
      </c>
      <c r="AH31" s="249"/>
      <c r="AI31" s="249"/>
      <c r="AJ31" s="249"/>
      <c r="AK31" s="90" t="s">
        <v>56</v>
      </c>
      <c r="AL31" s="90" t="s">
        <v>53</v>
      </c>
      <c r="AM31" s="90"/>
      <c r="AN31" s="91"/>
      <c r="AO31" s="92"/>
      <c r="AP31" s="248"/>
      <c r="AQ31" s="84"/>
      <c r="AR31" s="248"/>
      <c r="AS31" s="248"/>
      <c r="AT31" s="75" t="s">
        <v>54</v>
      </c>
      <c r="AU31" s="249"/>
      <c r="AV31" s="249"/>
      <c r="AW31" s="249"/>
      <c r="AX31" s="249"/>
      <c r="AY31" s="249"/>
      <c r="AZ31" s="249"/>
      <c r="BA31" s="249"/>
      <c r="BB31" s="249"/>
    </row>
    <row r="32" spans="2:54" ht="15" customHeight="1" x14ac:dyDescent="0.3">
      <c r="B32" s="245">
        <v>5</v>
      </c>
      <c r="C32" s="246"/>
      <c r="D32" s="246"/>
      <c r="E32" s="246"/>
      <c r="F32" s="246"/>
      <c r="G32" s="246"/>
      <c r="H32" s="93"/>
      <c r="I32" s="247"/>
      <c r="J32" s="94"/>
      <c r="K32" s="246"/>
      <c r="L32" s="95"/>
      <c r="M32" s="246"/>
      <c r="N32" s="96"/>
      <c r="O32" s="241" t="s">
        <v>56</v>
      </c>
      <c r="P32" s="242" t="s">
        <v>56</v>
      </c>
      <c r="Q32" s="242"/>
      <c r="R32" s="93"/>
      <c r="S32" s="94"/>
      <c r="T32" s="95"/>
      <c r="U32" s="75" t="s">
        <v>53</v>
      </c>
      <c r="V32" s="241"/>
      <c r="W32" s="93"/>
      <c r="X32" s="243" t="s">
        <v>339</v>
      </c>
      <c r="Y32" s="243" t="s">
        <v>339</v>
      </c>
      <c r="Z32" s="244" t="s">
        <v>339</v>
      </c>
      <c r="AA32" s="244" t="s">
        <v>339</v>
      </c>
      <c r="AB32" s="75" t="s">
        <v>53</v>
      </c>
      <c r="AC32" s="97" t="s">
        <v>339</v>
      </c>
      <c r="AD32" s="75" t="s">
        <v>53</v>
      </c>
      <c r="AE32" s="241" t="s">
        <v>54</v>
      </c>
      <c r="AF32" s="241" t="s">
        <v>54</v>
      </c>
      <c r="AG32" s="75" t="s">
        <v>54</v>
      </c>
      <c r="AH32" s="241" t="s">
        <v>338</v>
      </c>
      <c r="AI32" s="241" t="s">
        <v>338</v>
      </c>
      <c r="AJ32" s="241" t="s">
        <v>338</v>
      </c>
      <c r="AK32" s="241" t="s">
        <v>338</v>
      </c>
      <c r="AL32" s="241" t="s">
        <v>338</v>
      </c>
      <c r="AM32" s="241" t="s">
        <v>338</v>
      </c>
      <c r="AN32" s="241" t="s">
        <v>338</v>
      </c>
      <c r="AO32" s="241" t="s">
        <v>338</v>
      </c>
      <c r="AP32" s="241" t="s">
        <v>338</v>
      </c>
      <c r="AQ32" s="241" t="s">
        <v>338</v>
      </c>
      <c r="AR32" s="241" t="s">
        <v>338</v>
      </c>
      <c r="AS32" s="241" t="s">
        <v>338</v>
      </c>
      <c r="AT32" s="241" t="s">
        <v>338</v>
      </c>
      <c r="AU32" s="241" t="s">
        <v>338</v>
      </c>
      <c r="AV32" s="241" t="s">
        <v>338</v>
      </c>
      <c r="AW32" s="241" t="s">
        <v>338</v>
      </c>
      <c r="AX32" s="241" t="s">
        <v>338</v>
      </c>
      <c r="AY32" s="241" t="s">
        <v>338</v>
      </c>
      <c r="AZ32" s="241" t="s">
        <v>338</v>
      </c>
      <c r="BA32" s="241" t="s">
        <v>338</v>
      </c>
      <c r="BB32" s="241" t="s">
        <v>338</v>
      </c>
    </row>
    <row r="33" spans="1:56" ht="15" customHeight="1" x14ac:dyDescent="0.3">
      <c r="B33" s="245"/>
      <c r="C33" s="246"/>
      <c r="D33" s="246"/>
      <c r="E33" s="246"/>
      <c r="F33" s="246"/>
      <c r="G33" s="246"/>
      <c r="H33" s="93"/>
      <c r="I33" s="247"/>
      <c r="J33" s="94"/>
      <c r="K33" s="246"/>
      <c r="L33" s="98" t="s">
        <v>53</v>
      </c>
      <c r="M33" s="246"/>
      <c r="N33" s="96"/>
      <c r="O33" s="241"/>
      <c r="P33" s="242"/>
      <c r="Q33" s="242"/>
      <c r="R33" s="93"/>
      <c r="S33" s="94"/>
      <c r="T33" s="95"/>
      <c r="U33" s="75" t="s">
        <v>53</v>
      </c>
      <c r="V33" s="241"/>
      <c r="W33" s="93"/>
      <c r="X33" s="243"/>
      <c r="Y33" s="243"/>
      <c r="Z33" s="244"/>
      <c r="AA33" s="244"/>
      <c r="AB33" s="99" t="s">
        <v>339</v>
      </c>
      <c r="AC33" s="97" t="s">
        <v>339</v>
      </c>
      <c r="AD33" s="75" t="s">
        <v>54</v>
      </c>
      <c r="AE33" s="241"/>
      <c r="AF33" s="241"/>
      <c r="AG33" s="75" t="s">
        <v>54</v>
      </c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</row>
    <row r="34" spans="1:56" ht="15" customHeight="1" x14ac:dyDescent="0.3">
      <c r="B34" s="245"/>
      <c r="C34" s="246"/>
      <c r="D34" s="246"/>
      <c r="E34" s="246"/>
      <c r="F34" s="246"/>
      <c r="G34" s="246"/>
      <c r="H34" s="94"/>
      <c r="I34" s="247"/>
      <c r="J34" s="94"/>
      <c r="K34" s="246"/>
      <c r="L34" s="95"/>
      <c r="M34" s="246"/>
      <c r="N34" s="96"/>
      <c r="O34" s="241"/>
      <c r="P34" s="242"/>
      <c r="Q34" s="242"/>
      <c r="R34" s="94"/>
      <c r="S34" s="94"/>
      <c r="T34" s="75" t="s">
        <v>53</v>
      </c>
      <c r="U34" s="98"/>
      <c r="V34" s="241"/>
      <c r="W34" s="97" t="s">
        <v>339</v>
      </c>
      <c r="X34" s="243"/>
      <c r="Y34" s="243"/>
      <c r="Z34" s="244"/>
      <c r="AA34" s="244"/>
      <c r="AB34" s="99" t="s">
        <v>339</v>
      </c>
      <c r="AC34" s="75" t="s">
        <v>54</v>
      </c>
      <c r="AD34" s="75" t="s">
        <v>54</v>
      </c>
      <c r="AE34" s="241"/>
      <c r="AF34" s="241"/>
      <c r="AG34" s="75" t="s">
        <v>338</v>
      </c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</row>
    <row r="35" spans="1:56" ht="15" customHeight="1" x14ac:dyDescent="0.3">
      <c r="B35" s="245"/>
      <c r="C35" s="246"/>
      <c r="D35" s="246"/>
      <c r="E35" s="246"/>
      <c r="F35" s="246"/>
      <c r="G35" s="246"/>
      <c r="H35" s="94"/>
      <c r="I35" s="247"/>
      <c r="J35" s="94"/>
      <c r="K35" s="246"/>
      <c r="L35" s="95"/>
      <c r="M35" s="246"/>
      <c r="N35" s="96" t="s">
        <v>56</v>
      </c>
      <c r="O35" s="241"/>
      <c r="P35" s="242"/>
      <c r="Q35" s="242"/>
      <c r="R35" s="94"/>
      <c r="S35" s="94"/>
      <c r="T35" s="75" t="s">
        <v>53</v>
      </c>
      <c r="U35" s="98"/>
      <c r="V35" s="241"/>
      <c r="W35" s="97" t="s">
        <v>339</v>
      </c>
      <c r="X35" s="243"/>
      <c r="Y35" s="243"/>
      <c r="Z35" s="244"/>
      <c r="AA35" s="244"/>
      <c r="AB35" s="99" t="s">
        <v>339</v>
      </c>
      <c r="AC35" s="75" t="s">
        <v>54</v>
      </c>
      <c r="AD35" s="98" t="s">
        <v>54</v>
      </c>
      <c r="AE35" s="241"/>
      <c r="AF35" s="241"/>
      <c r="AG35" s="75" t="s">
        <v>338</v>
      </c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</row>
    <row r="36" spans="1:56" ht="15" customHeight="1" x14ac:dyDescent="0.3">
      <c r="B36" s="245"/>
      <c r="C36" s="246"/>
      <c r="D36" s="246"/>
      <c r="E36" s="246"/>
      <c r="F36" s="246"/>
      <c r="G36" s="246"/>
      <c r="H36" s="94"/>
      <c r="I36" s="247"/>
      <c r="J36" s="93"/>
      <c r="K36" s="246"/>
      <c r="L36" s="95"/>
      <c r="M36" s="246"/>
      <c r="N36" s="96" t="s">
        <v>56</v>
      </c>
      <c r="O36" s="241"/>
      <c r="P36" s="242"/>
      <c r="Q36" s="242"/>
      <c r="R36" s="94"/>
      <c r="S36" s="93"/>
      <c r="T36" s="75" t="s">
        <v>53</v>
      </c>
      <c r="U36" s="98"/>
      <c r="V36" s="241"/>
      <c r="W36" s="97" t="s">
        <v>339</v>
      </c>
      <c r="X36" s="243"/>
      <c r="Y36" s="243"/>
      <c r="Z36" s="244"/>
      <c r="AA36" s="244"/>
      <c r="AB36" s="99" t="s">
        <v>339</v>
      </c>
      <c r="AC36" s="75" t="s">
        <v>54</v>
      </c>
      <c r="AD36" s="98" t="s">
        <v>54</v>
      </c>
      <c r="AE36" s="241"/>
      <c r="AF36" s="241"/>
      <c r="AG36" s="75" t="s">
        <v>338</v>
      </c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</row>
    <row r="37" spans="1:56" ht="15" customHeight="1" x14ac:dyDescent="0.3">
      <c r="B37" s="245"/>
      <c r="C37" s="246"/>
      <c r="D37" s="246"/>
      <c r="E37" s="246"/>
      <c r="F37" s="246"/>
      <c r="G37" s="246"/>
      <c r="H37" s="100"/>
      <c r="I37" s="247"/>
      <c r="J37" s="101"/>
      <c r="K37" s="246"/>
      <c r="L37" s="95"/>
      <c r="M37" s="246"/>
      <c r="N37" s="96" t="s">
        <v>56</v>
      </c>
      <c r="O37" s="241"/>
      <c r="P37" s="242"/>
      <c r="Q37" s="242"/>
      <c r="R37" s="94"/>
      <c r="S37" s="93"/>
      <c r="T37" s="75" t="s">
        <v>53</v>
      </c>
      <c r="U37" s="98"/>
      <c r="V37" s="241"/>
      <c r="W37" s="97" t="s">
        <v>339</v>
      </c>
      <c r="X37" s="243"/>
      <c r="Y37" s="243"/>
      <c r="Z37" s="244"/>
      <c r="AA37" s="244"/>
      <c r="AB37" s="99" t="s">
        <v>339</v>
      </c>
      <c r="AC37" s="75" t="s">
        <v>54</v>
      </c>
      <c r="AD37" s="98" t="s">
        <v>54</v>
      </c>
      <c r="AE37" s="241"/>
      <c r="AF37" s="241"/>
      <c r="AG37" s="75" t="s">
        <v>338</v>
      </c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</row>
    <row r="38" spans="1:56" ht="15" customHeight="1" x14ac:dyDescent="0.3"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4"/>
      <c r="M38" s="103"/>
      <c r="N38" s="103"/>
      <c r="O38" s="103"/>
      <c r="P38" s="103"/>
      <c r="Q38" s="103"/>
      <c r="R38" s="103"/>
      <c r="S38" s="103"/>
      <c r="T38" s="105"/>
      <c r="U38" s="104"/>
      <c r="V38" s="103"/>
      <c r="W38" s="103"/>
      <c r="X38" s="106"/>
      <c r="Y38" s="107"/>
      <c r="Z38" s="103"/>
      <c r="AA38" s="103"/>
      <c r="AB38" s="104"/>
      <c r="AC38" s="103"/>
      <c r="AD38" s="104"/>
      <c r="AE38" s="103"/>
      <c r="AF38" s="103"/>
      <c r="AG38" s="108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</row>
    <row r="39" spans="1:56" ht="15" customHeight="1" x14ac:dyDescent="0.3">
      <c r="B39" s="109"/>
      <c r="C39" s="4"/>
      <c r="D39" s="4" t="s">
        <v>340</v>
      </c>
      <c r="E39" s="4"/>
      <c r="F39" s="4"/>
      <c r="G39" s="110"/>
      <c r="H39" s="111" t="s">
        <v>341</v>
      </c>
      <c r="I39" s="1" t="s">
        <v>342</v>
      </c>
      <c r="K39" s="4"/>
      <c r="M39" s="4"/>
      <c r="N39" s="4"/>
      <c r="O39" s="4"/>
      <c r="P39" s="4"/>
      <c r="Q39" s="4"/>
      <c r="R39" s="4"/>
      <c r="S39" s="98"/>
      <c r="T39" s="1" t="s">
        <v>343</v>
      </c>
      <c r="V39" s="4"/>
      <c r="W39" s="4"/>
      <c r="X39" s="112"/>
      <c r="Y39" s="110"/>
      <c r="Z39" s="4"/>
      <c r="AA39" s="4"/>
      <c r="AC39" s="4"/>
      <c r="AE39" s="4"/>
      <c r="AF39" s="4"/>
      <c r="AG39" s="14"/>
      <c r="AH39" s="18"/>
      <c r="AI39" s="18"/>
      <c r="AJ39" s="18"/>
      <c r="AK39" s="18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</row>
    <row r="40" spans="1:56" ht="15" customHeight="1" x14ac:dyDescent="0.3">
      <c r="B40" s="102"/>
      <c r="C40" s="103"/>
      <c r="D40" s="103"/>
      <c r="E40" s="103"/>
      <c r="F40" s="103"/>
      <c r="G40" s="103"/>
      <c r="H40" s="103"/>
      <c r="I40" s="113" t="s">
        <v>338</v>
      </c>
      <c r="J40" s="104" t="s">
        <v>344</v>
      </c>
      <c r="K40" s="103"/>
      <c r="L40" s="104"/>
      <c r="M40" s="103"/>
      <c r="N40" s="103"/>
      <c r="O40" s="103"/>
      <c r="P40" s="103"/>
      <c r="Q40" s="103"/>
      <c r="R40" s="103"/>
      <c r="S40" s="103"/>
      <c r="T40" s="105"/>
      <c r="U40" s="104"/>
      <c r="V40" s="103"/>
      <c r="W40" s="103"/>
      <c r="X40" s="106"/>
      <c r="Y40" s="107"/>
      <c r="Z40" s="103"/>
      <c r="AA40" s="103"/>
      <c r="AB40" s="104"/>
      <c r="AC40" s="103"/>
      <c r="AD40" s="104"/>
      <c r="AE40" s="103"/>
      <c r="AF40" s="103"/>
      <c r="AG40" s="108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</row>
    <row r="41" spans="1:56" ht="15" customHeight="1" x14ac:dyDescent="0.3"/>
    <row r="42" spans="1:56" ht="15" customHeight="1" x14ac:dyDescent="0.3">
      <c r="B42" s="114" t="s">
        <v>345</v>
      </c>
    </row>
    <row r="43" spans="1:56" ht="15" customHeight="1" x14ac:dyDescent="0.3">
      <c r="B43" s="114"/>
    </row>
    <row r="44" spans="1:56" ht="15" customHeight="1" x14ac:dyDescent="0.3">
      <c r="A44" s="115"/>
      <c r="B44" s="237"/>
      <c r="C44" s="237"/>
      <c r="D44" s="237"/>
      <c r="E44" s="237"/>
      <c r="F44" s="237"/>
      <c r="G44" s="237"/>
      <c r="H44" s="237"/>
      <c r="I44" s="237"/>
      <c r="J44" s="238" t="s">
        <v>62</v>
      </c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 t="s">
        <v>63</v>
      </c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</row>
    <row r="45" spans="1:56" ht="15" customHeight="1" x14ac:dyDescent="0.3">
      <c r="A45" s="115"/>
      <c r="B45" s="237"/>
      <c r="C45" s="237"/>
      <c r="D45" s="237"/>
      <c r="E45" s="237"/>
      <c r="F45" s="237"/>
      <c r="G45" s="237"/>
      <c r="H45" s="237"/>
      <c r="I45" s="237"/>
      <c r="J45" s="239" t="s">
        <v>346</v>
      </c>
      <c r="K45" s="239"/>
      <c r="L45" s="239"/>
      <c r="M45" s="239"/>
      <c r="N45" s="239"/>
      <c r="O45" s="239"/>
      <c r="P45" s="239" t="s">
        <v>347</v>
      </c>
      <c r="Q45" s="239"/>
      <c r="R45" s="239"/>
      <c r="S45" s="239"/>
      <c r="T45" s="239"/>
      <c r="U45" s="239"/>
      <c r="V45" s="240" t="s">
        <v>348</v>
      </c>
      <c r="W45" s="240"/>
      <c r="X45" s="240"/>
      <c r="Y45" s="240"/>
      <c r="Z45" s="240"/>
      <c r="AA45" s="240"/>
      <c r="AB45" s="239" t="s">
        <v>349</v>
      </c>
      <c r="AC45" s="239"/>
      <c r="AD45" s="239"/>
      <c r="AE45" s="239"/>
      <c r="AF45" s="239"/>
      <c r="AG45" s="239"/>
      <c r="AH45" s="239" t="s">
        <v>350</v>
      </c>
      <c r="AI45" s="239"/>
      <c r="AJ45" s="239"/>
      <c r="AK45" s="239"/>
      <c r="AL45" s="239"/>
      <c r="AM45" s="239"/>
      <c r="AN45" s="239" t="s">
        <v>351</v>
      </c>
      <c r="AO45" s="239"/>
      <c r="AP45" s="239"/>
      <c r="AQ45" s="239"/>
      <c r="AR45" s="239"/>
      <c r="AS45" s="239"/>
      <c r="AT45" s="240" t="s">
        <v>352</v>
      </c>
      <c r="AU45" s="240"/>
      <c r="AV45" s="240"/>
      <c r="AW45" s="240"/>
      <c r="AX45" s="240"/>
      <c r="AY45" s="240"/>
      <c r="AZ45" s="239" t="s">
        <v>353</v>
      </c>
      <c r="BA45" s="239"/>
      <c r="BB45" s="239"/>
      <c r="BC45" s="239"/>
      <c r="BD45" s="239"/>
    </row>
    <row r="46" spans="1:56" ht="15" customHeight="1" x14ac:dyDescent="0.3">
      <c r="A46" s="115"/>
      <c r="B46" s="235" t="s">
        <v>354</v>
      </c>
      <c r="C46" s="235"/>
      <c r="D46" s="235"/>
      <c r="E46" s="235"/>
      <c r="F46" s="235"/>
      <c r="G46" s="235"/>
      <c r="H46" s="235"/>
      <c r="I46" s="235"/>
      <c r="J46" s="235">
        <v>14</v>
      </c>
      <c r="K46" s="235"/>
      <c r="L46" s="235"/>
      <c r="M46" s="235"/>
      <c r="N46" s="235"/>
      <c r="O46" s="235"/>
      <c r="P46" s="235">
        <v>6</v>
      </c>
      <c r="Q46" s="235"/>
      <c r="R46" s="235"/>
      <c r="S46" s="235"/>
      <c r="T46" s="235"/>
      <c r="U46" s="235"/>
      <c r="V46" s="236">
        <v>14</v>
      </c>
      <c r="W46" s="236"/>
      <c r="X46" s="236"/>
      <c r="Y46" s="236"/>
      <c r="Z46" s="236"/>
      <c r="AA46" s="236"/>
      <c r="AB46" s="236">
        <v>6</v>
      </c>
      <c r="AC46" s="236"/>
      <c r="AD46" s="236"/>
      <c r="AE46" s="236"/>
      <c r="AF46" s="236"/>
      <c r="AG46" s="236"/>
      <c r="AH46" s="235">
        <v>14</v>
      </c>
      <c r="AI46" s="235"/>
      <c r="AJ46" s="235"/>
      <c r="AK46" s="235"/>
      <c r="AL46" s="235"/>
      <c r="AM46" s="235"/>
      <c r="AN46" s="235">
        <v>6</v>
      </c>
      <c r="AO46" s="235"/>
      <c r="AP46" s="235"/>
      <c r="AQ46" s="235"/>
      <c r="AR46" s="235"/>
      <c r="AS46" s="235"/>
      <c r="AT46" s="236">
        <v>14</v>
      </c>
      <c r="AU46" s="236"/>
      <c r="AV46" s="236"/>
      <c r="AW46" s="236"/>
      <c r="AX46" s="236"/>
      <c r="AY46" s="236"/>
      <c r="AZ46" s="228">
        <v>6</v>
      </c>
      <c r="BA46" s="228"/>
      <c r="BB46" s="228"/>
      <c r="BC46" s="228"/>
      <c r="BD46" s="228"/>
    </row>
    <row r="47" spans="1:56" ht="15" customHeight="1" x14ac:dyDescent="0.3">
      <c r="A47" s="115"/>
      <c r="B47" s="232" t="s">
        <v>355</v>
      </c>
      <c r="C47" s="232"/>
      <c r="D47" s="232"/>
      <c r="E47" s="232"/>
      <c r="F47" s="232"/>
      <c r="G47" s="232"/>
      <c r="H47" s="232"/>
      <c r="I47" s="232"/>
      <c r="J47" s="233">
        <v>45201</v>
      </c>
      <c r="K47" s="233"/>
      <c r="L47" s="233"/>
      <c r="M47" s="233"/>
      <c r="N47" s="233"/>
      <c r="O47" s="116">
        <v>5</v>
      </c>
      <c r="P47" s="233">
        <v>45257</v>
      </c>
      <c r="Q47" s="233"/>
      <c r="R47" s="233"/>
      <c r="S47" s="233"/>
      <c r="T47" s="233"/>
      <c r="U47" s="116">
        <v>13</v>
      </c>
      <c r="V47" s="234">
        <v>45341</v>
      </c>
      <c r="W47" s="234"/>
      <c r="X47" s="234"/>
      <c r="Y47" s="234"/>
      <c r="Z47" s="234"/>
      <c r="AA47" s="116">
        <v>25</v>
      </c>
      <c r="AB47" s="234">
        <v>45397</v>
      </c>
      <c r="AC47" s="234"/>
      <c r="AD47" s="234"/>
      <c r="AE47" s="234"/>
      <c r="AF47" s="234"/>
      <c r="AG47" s="116">
        <v>33</v>
      </c>
      <c r="AH47" s="233">
        <v>45215</v>
      </c>
      <c r="AI47" s="233"/>
      <c r="AJ47" s="233"/>
      <c r="AK47" s="233"/>
      <c r="AL47" s="233"/>
      <c r="AM47" s="116">
        <v>7</v>
      </c>
      <c r="AN47" s="233">
        <v>45264</v>
      </c>
      <c r="AO47" s="233"/>
      <c r="AP47" s="233"/>
      <c r="AQ47" s="233"/>
      <c r="AR47" s="233"/>
      <c r="AS47" s="116">
        <v>14</v>
      </c>
      <c r="AT47" s="234">
        <v>45348</v>
      </c>
      <c r="AU47" s="234"/>
      <c r="AV47" s="234"/>
      <c r="AW47" s="234"/>
      <c r="AX47" s="234"/>
      <c r="AY47" s="116">
        <v>26</v>
      </c>
      <c r="AZ47" s="219">
        <v>45404</v>
      </c>
      <c r="BA47" s="219"/>
      <c r="BB47" s="219"/>
      <c r="BC47" s="219"/>
      <c r="BD47" s="117">
        <v>33</v>
      </c>
    </row>
    <row r="48" spans="1:56" ht="15" customHeight="1" x14ac:dyDescent="0.3">
      <c r="A48" s="115"/>
      <c r="B48" s="229" t="s">
        <v>356</v>
      </c>
      <c r="C48" s="229"/>
      <c r="D48" s="229"/>
      <c r="E48" s="229"/>
      <c r="F48" s="229"/>
      <c r="G48" s="229"/>
      <c r="H48" s="229"/>
      <c r="I48" s="229"/>
      <c r="J48" s="230">
        <v>45214</v>
      </c>
      <c r="K48" s="230"/>
      <c r="L48" s="230"/>
      <c r="M48" s="230"/>
      <c r="N48" s="230"/>
      <c r="O48" s="118">
        <v>7</v>
      </c>
      <c r="P48" s="230">
        <v>45261</v>
      </c>
      <c r="Q48" s="230"/>
      <c r="R48" s="230"/>
      <c r="S48" s="230"/>
      <c r="T48" s="230"/>
      <c r="U48" s="118">
        <v>14</v>
      </c>
      <c r="V48" s="231">
        <v>45354</v>
      </c>
      <c r="W48" s="231"/>
      <c r="X48" s="231"/>
      <c r="Y48" s="231"/>
      <c r="Z48" s="231"/>
      <c r="AA48" s="118">
        <v>27</v>
      </c>
      <c r="AB48" s="231">
        <v>45402</v>
      </c>
      <c r="AC48" s="231"/>
      <c r="AD48" s="231"/>
      <c r="AE48" s="231"/>
      <c r="AF48" s="231"/>
      <c r="AG48" s="118">
        <v>34</v>
      </c>
      <c r="AH48" s="230">
        <v>45228</v>
      </c>
      <c r="AI48" s="230"/>
      <c r="AJ48" s="230"/>
      <c r="AK48" s="230"/>
      <c r="AL48" s="230"/>
      <c r="AM48" s="118">
        <v>9</v>
      </c>
      <c r="AN48" s="230">
        <v>45269</v>
      </c>
      <c r="AO48" s="230"/>
      <c r="AP48" s="230"/>
      <c r="AQ48" s="230"/>
      <c r="AR48" s="230"/>
      <c r="AS48" s="118">
        <v>15</v>
      </c>
      <c r="AT48" s="231">
        <v>45361</v>
      </c>
      <c r="AU48" s="231"/>
      <c r="AV48" s="231"/>
      <c r="AW48" s="231"/>
      <c r="AX48" s="231"/>
      <c r="AY48" s="118">
        <v>28</v>
      </c>
      <c r="AZ48" s="222">
        <v>45409</v>
      </c>
      <c r="BA48" s="222"/>
      <c r="BB48" s="222"/>
      <c r="BC48" s="222"/>
      <c r="BD48" s="119">
        <v>34</v>
      </c>
    </row>
    <row r="49" spans="1:56" ht="15" customHeight="1" x14ac:dyDescent="0.3">
      <c r="A49" s="115"/>
      <c r="B49" s="237"/>
      <c r="C49" s="237"/>
      <c r="D49" s="237"/>
      <c r="E49" s="237"/>
      <c r="F49" s="237"/>
      <c r="G49" s="237"/>
      <c r="H49" s="237"/>
      <c r="I49" s="237"/>
      <c r="J49" s="238" t="s">
        <v>64</v>
      </c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 t="s">
        <v>65</v>
      </c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</row>
    <row r="50" spans="1:56" ht="15" customHeight="1" x14ac:dyDescent="0.3">
      <c r="A50" s="115"/>
      <c r="B50" s="237"/>
      <c r="C50" s="237"/>
      <c r="D50" s="237"/>
      <c r="E50" s="237"/>
      <c r="F50" s="237"/>
      <c r="G50" s="237"/>
      <c r="H50" s="237"/>
      <c r="I50" s="237"/>
      <c r="J50" s="239" t="s">
        <v>357</v>
      </c>
      <c r="K50" s="239"/>
      <c r="L50" s="239"/>
      <c r="M50" s="239"/>
      <c r="N50" s="239"/>
      <c r="O50" s="239"/>
      <c r="P50" s="239" t="s">
        <v>358</v>
      </c>
      <c r="Q50" s="239"/>
      <c r="R50" s="239"/>
      <c r="S50" s="239"/>
      <c r="T50" s="239"/>
      <c r="U50" s="239"/>
      <c r="V50" s="240" t="s">
        <v>359</v>
      </c>
      <c r="W50" s="240"/>
      <c r="X50" s="240"/>
      <c r="Y50" s="240"/>
      <c r="Z50" s="240"/>
      <c r="AA50" s="240"/>
      <c r="AB50" s="239" t="s">
        <v>360</v>
      </c>
      <c r="AC50" s="239"/>
      <c r="AD50" s="239"/>
      <c r="AE50" s="239"/>
      <c r="AF50" s="239"/>
      <c r="AG50" s="239"/>
      <c r="AH50" s="239" t="s">
        <v>361</v>
      </c>
      <c r="AI50" s="239"/>
      <c r="AJ50" s="239"/>
      <c r="AK50" s="239"/>
      <c r="AL50" s="239"/>
      <c r="AM50" s="239"/>
      <c r="AN50" s="239" t="s">
        <v>362</v>
      </c>
      <c r="AO50" s="239"/>
      <c r="AP50" s="239"/>
      <c r="AQ50" s="239"/>
      <c r="AR50" s="239"/>
      <c r="AS50" s="239"/>
      <c r="AT50" s="240" t="s">
        <v>363</v>
      </c>
      <c r="AU50" s="240"/>
      <c r="AV50" s="240"/>
      <c r="AW50" s="240"/>
      <c r="AX50" s="240"/>
      <c r="AY50" s="240"/>
      <c r="AZ50" s="239" t="s">
        <v>364</v>
      </c>
      <c r="BA50" s="239"/>
      <c r="BB50" s="239"/>
      <c r="BC50" s="239"/>
      <c r="BD50" s="239"/>
    </row>
    <row r="51" spans="1:56" ht="15" customHeight="1" x14ac:dyDescent="0.3">
      <c r="A51" s="115"/>
      <c r="B51" s="232" t="s">
        <v>354</v>
      </c>
      <c r="C51" s="232"/>
      <c r="D51" s="232"/>
      <c r="E51" s="232"/>
      <c r="F51" s="232"/>
      <c r="G51" s="232"/>
      <c r="H51" s="232"/>
      <c r="I51" s="232"/>
      <c r="J51" s="235">
        <v>16</v>
      </c>
      <c r="K51" s="235"/>
      <c r="L51" s="235"/>
      <c r="M51" s="235"/>
      <c r="N51" s="235"/>
      <c r="O51" s="235"/>
      <c r="P51" s="235">
        <v>9</v>
      </c>
      <c r="Q51" s="235"/>
      <c r="R51" s="235"/>
      <c r="S51" s="235"/>
      <c r="T51" s="235"/>
      <c r="U51" s="235"/>
      <c r="V51" s="236">
        <v>16</v>
      </c>
      <c r="W51" s="236"/>
      <c r="X51" s="236"/>
      <c r="Y51" s="236"/>
      <c r="Z51" s="236"/>
      <c r="AA51" s="236"/>
      <c r="AB51" s="236">
        <v>9</v>
      </c>
      <c r="AC51" s="236"/>
      <c r="AD51" s="236"/>
      <c r="AE51" s="236"/>
      <c r="AF51" s="236"/>
      <c r="AG51" s="236"/>
      <c r="AH51" s="235">
        <v>16</v>
      </c>
      <c r="AI51" s="235"/>
      <c r="AJ51" s="235"/>
      <c r="AK51" s="235"/>
      <c r="AL51" s="235"/>
      <c r="AM51" s="235"/>
      <c r="AN51" s="235">
        <v>9</v>
      </c>
      <c r="AO51" s="235"/>
      <c r="AP51" s="235"/>
      <c r="AQ51" s="235"/>
      <c r="AR51" s="235"/>
      <c r="AS51" s="235"/>
      <c r="AT51" s="236">
        <v>16</v>
      </c>
      <c r="AU51" s="236"/>
      <c r="AV51" s="236"/>
      <c r="AW51" s="236"/>
      <c r="AX51" s="236"/>
      <c r="AY51" s="236"/>
      <c r="AZ51" s="228">
        <v>9</v>
      </c>
      <c r="BA51" s="228"/>
      <c r="BB51" s="228"/>
      <c r="BC51" s="228"/>
      <c r="BD51" s="228"/>
    </row>
    <row r="52" spans="1:56" ht="15" customHeight="1" x14ac:dyDescent="0.3">
      <c r="A52" s="115"/>
      <c r="B52" s="232" t="s">
        <v>355</v>
      </c>
      <c r="C52" s="232"/>
      <c r="D52" s="232"/>
      <c r="E52" s="232"/>
      <c r="F52" s="232"/>
      <c r="G52" s="232"/>
      <c r="H52" s="232"/>
      <c r="I52" s="232"/>
      <c r="J52" s="233">
        <v>45222</v>
      </c>
      <c r="K52" s="233"/>
      <c r="L52" s="233"/>
      <c r="M52" s="233"/>
      <c r="N52" s="233"/>
      <c r="O52" s="116">
        <v>8</v>
      </c>
      <c r="P52" s="233">
        <v>45271</v>
      </c>
      <c r="Q52" s="233"/>
      <c r="R52" s="233"/>
      <c r="S52" s="233"/>
      <c r="T52" s="233"/>
      <c r="U52" s="116">
        <v>15</v>
      </c>
      <c r="V52" s="234">
        <v>45362</v>
      </c>
      <c r="W52" s="234"/>
      <c r="X52" s="234"/>
      <c r="Y52" s="234"/>
      <c r="Z52" s="234"/>
      <c r="AA52" s="116">
        <v>28</v>
      </c>
      <c r="AB52" s="234">
        <v>45425</v>
      </c>
      <c r="AC52" s="234"/>
      <c r="AD52" s="234"/>
      <c r="AE52" s="234"/>
      <c r="AF52" s="234"/>
      <c r="AG52" s="116">
        <v>37</v>
      </c>
      <c r="AH52" s="233">
        <v>45229</v>
      </c>
      <c r="AI52" s="233"/>
      <c r="AJ52" s="233"/>
      <c r="AK52" s="233"/>
      <c r="AL52" s="233"/>
      <c r="AM52" s="116">
        <v>9</v>
      </c>
      <c r="AN52" s="233">
        <v>45278</v>
      </c>
      <c r="AO52" s="233"/>
      <c r="AP52" s="233"/>
      <c r="AQ52" s="233"/>
      <c r="AR52" s="233"/>
      <c r="AS52" s="116">
        <v>16</v>
      </c>
      <c r="AT52" s="234">
        <v>45369</v>
      </c>
      <c r="AU52" s="234"/>
      <c r="AV52" s="234"/>
      <c r="AW52" s="234"/>
      <c r="AX52" s="234"/>
      <c r="AY52" s="116">
        <v>29</v>
      </c>
      <c r="AZ52" s="219">
        <v>45432</v>
      </c>
      <c r="BA52" s="219"/>
      <c r="BB52" s="219"/>
      <c r="BC52" s="219"/>
      <c r="BD52" s="117">
        <v>38</v>
      </c>
    </row>
    <row r="53" spans="1:56" ht="15" customHeight="1" x14ac:dyDescent="0.3">
      <c r="A53" s="115"/>
      <c r="B53" s="229" t="s">
        <v>356</v>
      </c>
      <c r="C53" s="229"/>
      <c r="D53" s="229"/>
      <c r="E53" s="229"/>
      <c r="F53" s="229"/>
      <c r="G53" s="229"/>
      <c r="H53" s="229"/>
      <c r="I53" s="229"/>
      <c r="J53" s="230">
        <v>45237</v>
      </c>
      <c r="K53" s="230"/>
      <c r="L53" s="230"/>
      <c r="M53" s="230"/>
      <c r="N53" s="230"/>
      <c r="O53" s="118">
        <v>10</v>
      </c>
      <c r="P53" s="230">
        <v>45279</v>
      </c>
      <c r="Q53" s="230"/>
      <c r="R53" s="230"/>
      <c r="S53" s="230"/>
      <c r="T53" s="230"/>
      <c r="U53" s="118">
        <v>16</v>
      </c>
      <c r="V53" s="231">
        <v>45377</v>
      </c>
      <c r="W53" s="231"/>
      <c r="X53" s="231"/>
      <c r="Y53" s="231"/>
      <c r="Z53" s="231"/>
      <c r="AA53" s="118">
        <v>30</v>
      </c>
      <c r="AB53" s="231">
        <v>45433</v>
      </c>
      <c r="AC53" s="231"/>
      <c r="AD53" s="231"/>
      <c r="AE53" s="231"/>
      <c r="AF53" s="231"/>
      <c r="AG53" s="118">
        <v>38</v>
      </c>
      <c r="AH53" s="230">
        <v>45244</v>
      </c>
      <c r="AI53" s="230"/>
      <c r="AJ53" s="230"/>
      <c r="AK53" s="230"/>
      <c r="AL53" s="230"/>
      <c r="AM53" s="118">
        <v>11</v>
      </c>
      <c r="AN53" s="230">
        <v>45286</v>
      </c>
      <c r="AO53" s="230"/>
      <c r="AP53" s="230"/>
      <c r="AQ53" s="230"/>
      <c r="AR53" s="230"/>
      <c r="AS53" s="118">
        <v>17</v>
      </c>
      <c r="AT53" s="231">
        <v>45384</v>
      </c>
      <c r="AU53" s="231"/>
      <c r="AV53" s="231"/>
      <c r="AW53" s="231"/>
      <c r="AX53" s="231"/>
      <c r="AY53" s="118">
        <v>31</v>
      </c>
      <c r="AZ53" s="222">
        <v>45440</v>
      </c>
      <c r="BA53" s="222"/>
      <c r="BB53" s="222"/>
      <c r="BC53" s="222"/>
      <c r="BD53" s="119">
        <v>39</v>
      </c>
    </row>
    <row r="54" spans="1:56" ht="15" customHeight="1" x14ac:dyDescent="0.3">
      <c r="A54" s="115"/>
      <c r="B54" s="223"/>
      <c r="C54" s="223"/>
      <c r="D54" s="223"/>
      <c r="E54" s="223"/>
      <c r="F54" s="223"/>
      <c r="G54" s="223"/>
      <c r="H54" s="223"/>
      <c r="I54" s="223"/>
      <c r="J54" s="224" t="s">
        <v>66</v>
      </c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</row>
    <row r="55" spans="1:56" ht="15" customHeight="1" x14ac:dyDescent="0.3">
      <c r="B55" s="223"/>
      <c r="C55" s="223"/>
      <c r="D55" s="223"/>
      <c r="E55" s="223"/>
      <c r="F55" s="223"/>
      <c r="G55" s="223"/>
      <c r="H55" s="223"/>
      <c r="I55" s="223"/>
      <c r="J55" s="225" t="s">
        <v>365</v>
      </c>
      <c r="K55" s="225"/>
      <c r="L55" s="225"/>
      <c r="M55" s="225"/>
      <c r="N55" s="225"/>
      <c r="O55" s="225"/>
      <c r="P55" s="225" t="s">
        <v>366</v>
      </c>
      <c r="Q55" s="225"/>
      <c r="R55" s="225"/>
      <c r="S55" s="225"/>
      <c r="T55" s="225"/>
      <c r="U55" s="225"/>
      <c r="V55" s="226" t="s">
        <v>339</v>
      </c>
      <c r="W55" s="226"/>
      <c r="X55" s="226"/>
      <c r="Y55" s="226"/>
      <c r="Z55" s="226"/>
      <c r="AA55" s="226"/>
    </row>
    <row r="56" spans="1:56" ht="15" customHeight="1" x14ac:dyDescent="0.3">
      <c r="B56" s="217" t="s">
        <v>354</v>
      </c>
      <c r="C56" s="217"/>
      <c r="D56" s="217"/>
      <c r="E56" s="217"/>
      <c r="F56" s="217"/>
      <c r="G56" s="217"/>
      <c r="H56" s="217"/>
      <c r="I56" s="217"/>
      <c r="J56" s="227">
        <v>16</v>
      </c>
      <c r="K56" s="227"/>
      <c r="L56" s="227"/>
      <c r="M56" s="227"/>
      <c r="N56" s="227"/>
      <c r="O56" s="227"/>
      <c r="P56" s="227">
        <v>9</v>
      </c>
      <c r="Q56" s="227"/>
      <c r="R56" s="227"/>
      <c r="S56" s="227"/>
      <c r="T56" s="227"/>
      <c r="U56" s="227"/>
      <c r="V56" s="228"/>
      <c r="W56" s="228"/>
      <c r="X56" s="228"/>
      <c r="Y56" s="228"/>
      <c r="Z56" s="228"/>
      <c r="AA56" s="228"/>
    </row>
    <row r="57" spans="1:56" ht="15" customHeight="1" x14ac:dyDescent="0.3">
      <c r="B57" s="217" t="s">
        <v>355</v>
      </c>
      <c r="C57" s="217"/>
      <c r="D57" s="217"/>
      <c r="E57" s="217"/>
      <c r="F57" s="217"/>
      <c r="G57" s="217"/>
      <c r="H57" s="217"/>
      <c r="I57" s="217"/>
      <c r="J57" s="218">
        <v>45208</v>
      </c>
      <c r="K57" s="218"/>
      <c r="L57" s="218"/>
      <c r="M57" s="218"/>
      <c r="N57" s="218"/>
      <c r="O57" s="117">
        <v>6</v>
      </c>
      <c r="P57" s="218">
        <v>45278</v>
      </c>
      <c r="Q57" s="218"/>
      <c r="R57" s="218"/>
      <c r="S57" s="218"/>
      <c r="T57" s="218"/>
      <c r="U57" s="120">
        <v>14</v>
      </c>
      <c r="V57" s="219">
        <v>45313</v>
      </c>
      <c r="W57" s="219"/>
      <c r="X57" s="219"/>
      <c r="Y57" s="219"/>
      <c r="Z57" s="219"/>
      <c r="AA57" s="120">
        <v>21</v>
      </c>
    </row>
    <row r="58" spans="1:56" ht="15" customHeight="1" x14ac:dyDescent="0.3">
      <c r="B58" s="220" t="s">
        <v>356</v>
      </c>
      <c r="C58" s="220"/>
      <c r="D58" s="220"/>
      <c r="E58" s="220"/>
      <c r="F58" s="220"/>
      <c r="G58" s="220"/>
      <c r="H58" s="220"/>
      <c r="I58" s="220"/>
      <c r="J58" s="221">
        <v>45223</v>
      </c>
      <c r="K58" s="221"/>
      <c r="L58" s="221"/>
      <c r="M58" s="221"/>
      <c r="N58" s="221"/>
      <c r="O58" s="119">
        <v>8</v>
      </c>
      <c r="P58" s="221">
        <v>45286</v>
      </c>
      <c r="Q58" s="221"/>
      <c r="R58" s="221"/>
      <c r="S58" s="221"/>
      <c r="T58" s="221"/>
      <c r="U58" s="121">
        <v>15</v>
      </c>
      <c r="V58" s="222">
        <v>45353</v>
      </c>
      <c r="W58" s="222"/>
      <c r="X58" s="222"/>
      <c r="Y58" s="222"/>
      <c r="Z58" s="222"/>
      <c r="AA58" s="121">
        <v>27</v>
      </c>
    </row>
    <row r="59" spans="1:56" ht="15" customHeight="1" x14ac:dyDescent="0.3"/>
  </sheetData>
  <mergeCells count="289">
    <mergeCell ref="B1:BB1"/>
    <mergeCell ref="T2:AJ2"/>
    <mergeCell ref="W3:AG3"/>
    <mergeCell ref="B4:BB4"/>
    <mergeCell ref="C5:F5"/>
    <mergeCell ref="G5:G6"/>
    <mergeCell ref="H5:J5"/>
    <mergeCell ref="K5:K6"/>
    <mergeCell ref="L5:O5"/>
    <mergeCell ref="P5:S5"/>
    <mergeCell ref="T5:T6"/>
    <mergeCell ref="U5:W5"/>
    <mergeCell ref="X5:X6"/>
    <mergeCell ref="Y5:AA5"/>
    <mergeCell ref="AB5:AB6"/>
    <mergeCell ref="AC5:AF5"/>
    <mergeCell ref="AG5:AG6"/>
    <mergeCell ref="AH5:AJ5"/>
    <mergeCell ref="AK5:AK6"/>
    <mergeCell ref="AL5:AO5"/>
    <mergeCell ref="AP5:AP6"/>
    <mergeCell ref="AQ5:AS5"/>
    <mergeCell ref="AT5:AT6"/>
    <mergeCell ref="AU5:AW5"/>
    <mergeCell ref="AX5:AX6"/>
    <mergeCell ref="AY5:BB5"/>
    <mergeCell ref="B8:B13"/>
    <mergeCell ref="C8:C13"/>
    <mergeCell ref="D8:D13"/>
    <mergeCell ref="E8:E13"/>
    <mergeCell ref="F8:F13"/>
    <mergeCell ref="H8:H13"/>
    <mergeCell ref="J8:J13"/>
    <mergeCell ref="K8:K13"/>
    <mergeCell ref="M8:M13"/>
    <mergeCell ref="N8:N13"/>
    <mergeCell ref="Q8:Q13"/>
    <mergeCell ref="R8:R13"/>
    <mergeCell ref="S8:S13"/>
    <mergeCell ref="V8:V13"/>
    <mergeCell ref="W8:W13"/>
    <mergeCell ref="Z8:Z13"/>
    <mergeCell ref="AF8:AF13"/>
    <mergeCell ref="AG8:AG13"/>
    <mergeCell ref="AH8:AH13"/>
    <mergeCell ref="AN8:AN13"/>
    <mergeCell ref="AO8:AO13"/>
    <mergeCell ref="AP8:AP13"/>
    <mergeCell ref="AR8:AR13"/>
    <mergeCell ref="AS8:AS13"/>
    <mergeCell ref="AU8:AU13"/>
    <mergeCell ref="AV8:AV13"/>
    <mergeCell ref="AW8:AW13"/>
    <mergeCell ref="AX8:AX13"/>
    <mergeCell ref="AY8:AY13"/>
    <mergeCell ref="AZ8:AZ13"/>
    <mergeCell ref="BA8:BA13"/>
    <mergeCell ref="BB8:BB13"/>
    <mergeCell ref="B14:B19"/>
    <mergeCell ref="C14:C19"/>
    <mergeCell ref="D14:D19"/>
    <mergeCell ref="E14:E19"/>
    <mergeCell ref="F14:F19"/>
    <mergeCell ref="G14:G19"/>
    <mergeCell ref="H14:H19"/>
    <mergeCell ref="J14:J19"/>
    <mergeCell ref="M14:M19"/>
    <mergeCell ref="R14:R19"/>
    <mergeCell ref="S14:S19"/>
    <mergeCell ref="V14:V19"/>
    <mergeCell ref="W14:W19"/>
    <mergeCell ref="Z14:Z19"/>
    <mergeCell ref="AA14:AA19"/>
    <mergeCell ref="AC14:AC19"/>
    <mergeCell ref="AE14:AE19"/>
    <mergeCell ref="AF14:AF19"/>
    <mergeCell ref="AG14:AG19"/>
    <mergeCell ref="AH14:AH19"/>
    <mergeCell ref="AI14:AI19"/>
    <mergeCell ref="AN14:AN19"/>
    <mergeCell ref="AO14:AO19"/>
    <mergeCell ref="AP14:AP19"/>
    <mergeCell ref="AR14:AR19"/>
    <mergeCell ref="AS14:AS19"/>
    <mergeCell ref="AU14:AU19"/>
    <mergeCell ref="AV14:AV19"/>
    <mergeCell ref="AW14:AW19"/>
    <mergeCell ref="AX14:AX19"/>
    <mergeCell ref="AY14:AY19"/>
    <mergeCell ref="AZ14:AZ19"/>
    <mergeCell ref="BA14:BA19"/>
    <mergeCell ref="BB14:BB19"/>
    <mergeCell ref="B20:B25"/>
    <mergeCell ref="C20:C25"/>
    <mergeCell ref="D20:D25"/>
    <mergeCell ref="E20:E25"/>
    <mergeCell ref="F20:F25"/>
    <mergeCell ref="G20:G25"/>
    <mergeCell ref="H20:H25"/>
    <mergeCell ref="I20:I25"/>
    <mergeCell ref="K20:K25"/>
    <mergeCell ref="N20:N25"/>
    <mergeCell ref="O20:O25"/>
    <mergeCell ref="P20:P25"/>
    <mergeCell ref="S20:S25"/>
    <mergeCell ref="V20:V25"/>
    <mergeCell ref="W20:W25"/>
    <mergeCell ref="Z20:Z25"/>
    <mergeCell ref="AA20:AA25"/>
    <mergeCell ref="AC20:AC25"/>
    <mergeCell ref="AH20:AH25"/>
    <mergeCell ref="AI20:AI25"/>
    <mergeCell ref="AJ20:AJ25"/>
    <mergeCell ref="AO20:AO25"/>
    <mergeCell ref="AP20:AP25"/>
    <mergeCell ref="AR20:AR25"/>
    <mergeCell ref="AS20:AS25"/>
    <mergeCell ref="AU20:AU25"/>
    <mergeCell ref="AV20:AV25"/>
    <mergeCell ref="AW20:AW25"/>
    <mergeCell ref="AX20:AX25"/>
    <mergeCell ref="AY20:AY25"/>
    <mergeCell ref="AZ20:AZ25"/>
    <mergeCell ref="BA20:BA25"/>
    <mergeCell ref="BB20:BB25"/>
    <mergeCell ref="B26:B31"/>
    <mergeCell ref="C26:C31"/>
    <mergeCell ref="D26:D31"/>
    <mergeCell ref="E26:E31"/>
    <mergeCell ref="F26:F31"/>
    <mergeCell ref="G26:G31"/>
    <mergeCell ref="H26:H31"/>
    <mergeCell ref="I26:I31"/>
    <mergeCell ref="J26:J31"/>
    <mergeCell ref="O26:O31"/>
    <mergeCell ref="P26:P31"/>
    <mergeCell ref="Q26:Q31"/>
    <mergeCell ref="V26:V31"/>
    <mergeCell ref="W26:W31"/>
    <mergeCell ref="Z26:Z31"/>
    <mergeCell ref="AA26:AA31"/>
    <mergeCell ref="AC26:AC31"/>
    <mergeCell ref="AH26:AH31"/>
    <mergeCell ref="AI26:AI31"/>
    <mergeCell ref="AJ26:AJ31"/>
    <mergeCell ref="AP26:AP31"/>
    <mergeCell ref="AR26:AR31"/>
    <mergeCell ref="AS26:AS31"/>
    <mergeCell ref="AU26:AU31"/>
    <mergeCell ref="AV26:AV31"/>
    <mergeCell ref="AW26:AW31"/>
    <mergeCell ref="AX26:AX31"/>
    <mergeCell ref="AY26:AY31"/>
    <mergeCell ref="AZ26:AZ31"/>
    <mergeCell ref="BA26:BA31"/>
    <mergeCell ref="BB26:BB31"/>
    <mergeCell ref="B32:B37"/>
    <mergeCell ref="C32:C37"/>
    <mergeCell ref="D32:D37"/>
    <mergeCell ref="E32:E37"/>
    <mergeCell ref="F32:F37"/>
    <mergeCell ref="G32:G37"/>
    <mergeCell ref="I32:I37"/>
    <mergeCell ref="K32:K37"/>
    <mergeCell ref="M32:M37"/>
    <mergeCell ref="O32:O37"/>
    <mergeCell ref="P32:P37"/>
    <mergeCell ref="Q32:Q37"/>
    <mergeCell ref="V32:V37"/>
    <mergeCell ref="X32:X37"/>
    <mergeCell ref="Y32:Y37"/>
    <mergeCell ref="Z32:Z37"/>
    <mergeCell ref="AA32:AA37"/>
    <mergeCell ref="AE32:AE37"/>
    <mergeCell ref="AF32:AF37"/>
    <mergeCell ref="AH32:AH37"/>
    <mergeCell ref="AI32:AI37"/>
    <mergeCell ref="AJ32:AJ37"/>
    <mergeCell ref="AK32:AK37"/>
    <mergeCell ref="AL32:AL37"/>
    <mergeCell ref="AM32:AM37"/>
    <mergeCell ref="AN32:AN37"/>
    <mergeCell ref="AO32:AO37"/>
    <mergeCell ref="AY32:AY37"/>
    <mergeCell ref="AZ32:AZ37"/>
    <mergeCell ref="BA32:BA37"/>
    <mergeCell ref="BB32:BB37"/>
    <mergeCell ref="B44:I45"/>
    <mergeCell ref="J44:AG44"/>
    <mergeCell ref="AH44:BD44"/>
    <mergeCell ref="J45:O45"/>
    <mergeCell ref="P45:U45"/>
    <mergeCell ref="V45:AA45"/>
    <mergeCell ref="AB45:AG45"/>
    <mergeCell ref="AH45:AM45"/>
    <mergeCell ref="AN45:AS45"/>
    <mergeCell ref="AT45:AY45"/>
    <mergeCell ref="AZ45:BD45"/>
    <mergeCell ref="AP32:AP37"/>
    <mergeCell ref="AQ32:AQ37"/>
    <mergeCell ref="AR32:AR37"/>
    <mergeCell ref="AS32:AS37"/>
    <mergeCell ref="AT32:AT37"/>
    <mergeCell ref="AU32:AU37"/>
    <mergeCell ref="AV32:AV37"/>
    <mergeCell ref="AW32:AW37"/>
    <mergeCell ref="AX32:AX37"/>
    <mergeCell ref="B46:I46"/>
    <mergeCell ref="J46:O46"/>
    <mergeCell ref="P46:U46"/>
    <mergeCell ref="V46:AA46"/>
    <mergeCell ref="AB46:AG46"/>
    <mergeCell ref="AH46:AM46"/>
    <mergeCell ref="AN46:AS46"/>
    <mergeCell ref="AT46:AY46"/>
    <mergeCell ref="AZ46:BD46"/>
    <mergeCell ref="B47:I47"/>
    <mergeCell ref="J47:N47"/>
    <mergeCell ref="P47:T47"/>
    <mergeCell ref="V47:Z47"/>
    <mergeCell ref="AB47:AF47"/>
    <mergeCell ref="AH47:AL47"/>
    <mergeCell ref="AN47:AR47"/>
    <mergeCell ref="AT47:AX47"/>
    <mergeCell ref="AZ47:BC47"/>
    <mergeCell ref="B48:I48"/>
    <mergeCell ref="J48:N48"/>
    <mergeCell ref="P48:T48"/>
    <mergeCell ref="V48:Z48"/>
    <mergeCell ref="AB48:AF48"/>
    <mergeCell ref="AH48:AL48"/>
    <mergeCell ref="AN48:AR48"/>
    <mergeCell ref="AT48:AX48"/>
    <mergeCell ref="AZ48:BC48"/>
    <mergeCell ref="B49:I50"/>
    <mergeCell ref="J49:AG49"/>
    <mergeCell ref="AH49:BD49"/>
    <mergeCell ref="J50:O50"/>
    <mergeCell ref="P50:U50"/>
    <mergeCell ref="V50:AA50"/>
    <mergeCell ref="AB50:AG50"/>
    <mergeCell ref="AH50:AM50"/>
    <mergeCell ref="AN50:AS50"/>
    <mergeCell ref="AT50:AY50"/>
    <mergeCell ref="AZ50:BD50"/>
    <mergeCell ref="B51:I51"/>
    <mergeCell ref="J51:O51"/>
    <mergeCell ref="P51:U51"/>
    <mergeCell ref="V51:AA51"/>
    <mergeCell ref="AB51:AG51"/>
    <mergeCell ref="AH51:AM51"/>
    <mergeCell ref="AN51:AS51"/>
    <mergeCell ref="AT51:AY51"/>
    <mergeCell ref="AZ51:BD51"/>
    <mergeCell ref="B52:I52"/>
    <mergeCell ref="J52:N52"/>
    <mergeCell ref="P52:T52"/>
    <mergeCell ref="V52:Z52"/>
    <mergeCell ref="AB52:AF52"/>
    <mergeCell ref="AH52:AL52"/>
    <mergeCell ref="AN52:AR52"/>
    <mergeCell ref="AT52:AX52"/>
    <mergeCell ref="AZ52:BC52"/>
    <mergeCell ref="B53:I53"/>
    <mergeCell ref="J53:N53"/>
    <mergeCell ref="P53:T53"/>
    <mergeCell ref="V53:Z53"/>
    <mergeCell ref="AB53:AF53"/>
    <mergeCell ref="AH53:AL53"/>
    <mergeCell ref="AN53:AR53"/>
    <mergeCell ref="AT53:AX53"/>
    <mergeCell ref="AZ53:BC53"/>
    <mergeCell ref="B57:I57"/>
    <mergeCell ref="J57:N57"/>
    <mergeCell ref="P57:T57"/>
    <mergeCell ref="V57:Z57"/>
    <mergeCell ref="B58:I58"/>
    <mergeCell ref="J58:N58"/>
    <mergeCell ref="P58:T58"/>
    <mergeCell ref="V58:Z58"/>
    <mergeCell ref="B54:I55"/>
    <mergeCell ref="J54:AA54"/>
    <mergeCell ref="J55:O55"/>
    <mergeCell ref="P55:U55"/>
    <mergeCell ref="V55:AA55"/>
    <mergeCell ref="B56:I56"/>
    <mergeCell ref="J56:O56"/>
    <mergeCell ref="P56:U56"/>
    <mergeCell ref="V56:AA56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УП(титул.)</vt:lpstr>
      <vt:lpstr>КГУП зао</vt:lpstr>
      <vt:lpstr>План УП</vt:lpstr>
      <vt:lpstr>КГУП заочное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user</cp:lastModifiedBy>
  <cp:revision>80</cp:revision>
  <dcterms:created xsi:type="dcterms:W3CDTF">2023-03-27T16:06:47Z</dcterms:created>
  <dcterms:modified xsi:type="dcterms:W3CDTF">2023-09-22T08:30:19Z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