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кафедра журналистики\Учебный год 2023-2024\Учебные планы 2023\"/>
    </mc:Choice>
  </mc:AlternateContent>
  <xr:revisionPtr revIDLastSave="0" documentId="13_ncr:1_{D1C8314C-2C47-4EE7-9807-7E36A5EC105B}" xr6:coauthVersionLast="45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Форма УП(титул.)" sheetId="1" r:id="rId1"/>
    <sheet name="КГУП" sheetId="5" r:id="rId2"/>
    <sheet name="План УП" sheetId="2" r:id="rId3"/>
  </sheets>
  <definedNames>
    <definedName name="_xlnm.Print_Area" localSheetId="1">КГУП!$A$1:$BN$49</definedName>
    <definedName name="_xlnm.Print_Area" localSheetId="0">'Форма УП(титул.)'!$A$1:$Y$38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4" i="2" l="1"/>
  <c r="O55" i="2"/>
  <c r="O56" i="2"/>
  <c r="K38" i="2"/>
  <c r="K35" i="2"/>
  <c r="K32" i="2"/>
  <c r="K29" i="2"/>
  <c r="K24" i="2"/>
  <c r="O24" i="2" s="1"/>
  <c r="K25" i="2"/>
  <c r="K26" i="2"/>
  <c r="K27" i="2"/>
  <c r="K28" i="2"/>
  <c r="K23" i="2"/>
  <c r="K11" i="2"/>
  <c r="K8" i="2" s="1"/>
  <c r="K12" i="2"/>
  <c r="K13" i="2"/>
  <c r="K14" i="2"/>
  <c r="K15" i="2"/>
  <c r="K16" i="2"/>
  <c r="K17" i="2"/>
  <c r="K18" i="2"/>
  <c r="K19" i="2"/>
  <c r="K20" i="2"/>
  <c r="K21" i="2"/>
  <c r="K10" i="2"/>
  <c r="K9" i="2"/>
  <c r="J56" i="2"/>
  <c r="L8" i="2"/>
  <c r="N22" i="2"/>
  <c r="L22" i="2"/>
  <c r="O23" i="2"/>
  <c r="N52" i="2"/>
  <c r="L52" i="2"/>
  <c r="K52" i="2"/>
  <c r="U46" i="2"/>
  <c r="U41" i="2" s="1"/>
  <c r="U22" i="2"/>
  <c r="U8" i="2"/>
  <c r="U7" i="2"/>
  <c r="U6" i="2" l="1"/>
  <c r="P22" i="2" l="1"/>
  <c r="J47" i="2"/>
  <c r="P47" i="2" s="1"/>
  <c r="J44" i="2"/>
  <c r="P44" i="2" s="1"/>
  <c r="J45" i="2"/>
  <c r="P45" i="2" s="1"/>
  <c r="J43" i="2"/>
  <c r="P43" i="2" s="1"/>
  <c r="P8" i="2"/>
  <c r="P7" i="2" l="1"/>
  <c r="J54" i="2" l="1"/>
  <c r="J55" i="2"/>
  <c r="J53" i="2"/>
  <c r="O53" i="2" s="1"/>
  <c r="I52" i="2"/>
  <c r="O52" i="2" l="1"/>
  <c r="J52" i="2"/>
  <c r="J28" i="2"/>
  <c r="O28" i="2" s="1"/>
  <c r="I46" i="2" l="1"/>
  <c r="J18" i="2"/>
  <c r="O18" i="2" s="1"/>
  <c r="J19" i="2"/>
  <c r="O19" i="2" s="1"/>
  <c r="J20" i="2"/>
  <c r="O20" i="2" s="1"/>
  <c r="J21" i="2"/>
  <c r="O21" i="2" s="1"/>
  <c r="J10" i="2"/>
  <c r="O10" i="2" s="1"/>
  <c r="J11" i="2"/>
  <c r="O11" i="2" s="1"/>
  <c r="J12" i="2"/>
  <c r="O12" i="2" s="1"/>
  <c r="J13" i="2"/>
  <c r="O13" i="2" s="1"/>
  <c r="J14" i="2"/>
  <c r="O14" i="2" s="1"/>
  <c r="J15" i="2"/>
  <c r="O15" i="2" s="1"/>
  <c r="J16" i="2"/>
  <c r="O16" i="2" s="1"/>
  <c r="J17" i="2"/>
  <c r="O17" i="2" s="1"/>
  <c r="I22" i="2" l="1"/>
  <c r="I8" i="2" l="1"/>
  <c r="I7" i="2" s="1"/>
  <c r="J46" i="2"/>
  <c r="P46" i="2"/>
  <c r="Q46" i="2"/>
  <c r="R46" i="2"/>
  <c r="S46" i="2"/>
  <c r="T46" i="2"/>
  <c r="P42" i="2"/>
  <c r="Q42" i="2"/>
  <c r="R42" i="2"/>
  <c r="S42" i="2"/>
  <c r="T42" i="2"/>
  <c r="I42" i="2"/>
  <c r="I41" i="2" s="1"/>
  <c r="Q22" i="2"/>
  <c r="R22" i="2"/>
  <c r="S22" i="2"/>
  <c r="T22" i="2"/>
  <c r="N8" i="2"/>
  <c r="Q8" i="2"/>
  <c r="R8" i="2"/>
  <c r="S8" i="2"/>
  <c r="T8" i="2"/>
  <c r="I5" i="2" l="1"/>
  <c r="I6" i="2"/>
  <c r="S41" i="2"/>
  <c r="R41" i="2"/>
  <c r="Q41" i="2"/>
  <c r="Q7" i="2"/>
  <c r="L7" i="2"/>
  <c r="L5" i="2" s="1"/>
  <c r="T41" i="2"/>
  <c r="P41" i="2"/>
  <c r="P6" i="2" s="1"/>
  <c r="T7" i="2"/>
  <c r="S7" i="2"/>
  <c r="R7" i="2"/>
  <c r="N7" i="2"/>
  <c r="N5" i="2" s="1"/>
  <c r="J49" i="2"/>
  <c r="O49" i="2" s="1"/>
  <c r="J48" i="2"/>
  <c r="O48" i="2" s="1"/>
  <c r="Q6" i="2" l="1"/>
  <c r="N6" i="2"/>
  <c r="R6" i="2"/>
  <c r="S6" i="2"/>
  <c r="L6" i="2"/>
  <c r="T6" i="2"/>
  <c r="J38" i="2"/>
  <c r="O38" i="2" s="1"/>
  <c r="J35" i="2"/>
  <c r="O35" i="2" s="1"/>
  <c r="J32" i="2"/>
  <c r="O32" i="2" s="1"/>
  <c r="J29" i="2"/>
  <c r="O29" i="2" s="1"/>
  <c r="J42" i="2" l="1"/>
  <c r="J41" i="2" s="1"/>
  <c r="J27" i="2"/>
  <c r="O27" i="2" s="1"/>
  <c r="J26" i="2"/>
  <c r="O26" i="2" s="1"/>
  <c r="J25" i="2"/>
  <c r="J9" i="2"/>
  <c r="O9" i="2" l="1"/>
  <c r="O8" i="2" s="1"/>
  <c r="J8" i="2"/>
  <c r="J7" i="2" s="1"/>
  <c r="J6" i="2" s="1"/>
  <c r="O25" i="2"/>
  <c r="O22" i="2" s="1"/>
  <c r="J22" i="2"/>
  <c r="K22" i="2"/>
  <c r="K7" i="2" s="1"/>
  <c r="K6" i="2" l="1"/>
  <c r="K5" i="2"/>
  <c r="J5" i="2"/>
  <c r="O7" i="2"/>
  <c r="O6" i="2" l="1"/>
  <c r="O5" i="2"/>
</calcChain>
</file>

<file path=xl/sharedStrings.xml><?xml version="1.0" encoding="utf-8"?>
<sst xmlns="http://schemas.openxmlformats.org/spreadsheetml/2006/main" count="375" uniqueCount="214">
  <si>
    <t>Часть, формируемая участниками образовательных отношений</t>
  </si>
  <si>
    <t>+</t>
  </si>
  <si>
    <t>Элективные дисциплины (модули)</t>
  </si>
  <si>
    <t>Блок 2.Практика</t>
  </si>
  <si>
    <t>Обязательная часть</t>
  </si>
  <si>
    <t>Форма контроля</t>
  </si>
  <si>
    <t>з.е.</t>
  </si>
  <si>
    <t>Курс 1</t>
  </si>
  <si>
    <t>Курс 2</t>
  </si>
  <si>
    <t>Наименование</t>
  </si>
  <si>
    <t>Зачет</t>
  </si>
  <si>
    <t>Зачет с оц.</t>
  </si>
  <si>
    <t>КР</t>
  </si>
  <si>
    <t>СР</t>
  </si>
  <si>
    <t>Блок 1.Дисциплины (модули)</t>
  </si>
  <si>
    <t>Б1.О.01</t>
  </si>
  <si>
    <t>Б1.О.05</t>
  </si>
  <si>
    <t>Б1.О.06</t>
  </si>
  <si>
    <t>Б1.В.01</t>
  </si>
  <si>
    <t>Б1.В.02</t>
  </si>
  <si>
    <t>Б1.В.03</t>
  </si>
  <si>
    <t>Б1.В.04</t>
  </si>
  <si>
    <t>Б1.В.05</t>
  </si>
  <si>
    <t>Б1.В.ДЭ.01</t>
  </si>
  <si>
    <t>Б1.В.ДЭ.01.01</t>
  </si>
  <si>
    <t>Б1.В.ДЭ.01.02</t>
  </si>
  <si>
    <t>Б1.В.ДЭ.02</t>
  </si>
  <si>
    <t>Б1.В.ДЭ.02.01</t>
  </si>
  <si>
    <t>Б1.В.ДЭ.03</t>
  </si>
  <si>
    <t>Б1.В.ДЭ.03.01</t>
  </si>
  <si>
    <t>Б1.В.ДЭ.03.02</t>
  </si>
  <si>
    <t>Б1.В.ДЭ.04</t>
  </si>
  <si>
    <t>Б1.В.ДЭ.04.01</t>
  </si>
  <si>
    <t>Б1.В.ДЭ.04.02</t>
  </si>
  <si>
    <t>Теоретическое обучение</t>
  </si>
  <si>
    <t>Каникулы</t>
  </si>
  <si>
    <t>Считать в плане</t>
  </si>
  <si>
    <t>лабораторные</t>
  </si>
  <si>
    <t>практические, семинарские</t>
  </si>
  <si>
    <t>в том  числе</t>
  </si>
  <si>
    <t>всего</t>
  </si>
  <si>
    <t>лекции</t>
  </si>
  <si>
    <t>Общий обьем</t>
  </si>
  <si>
    <t>Кафедра</t>
  </si>
  <si>
    <t>Шифр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</si>
  <si>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</si>
  <si>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</si>
  <si>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</si>
  <si>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</si>
  <si>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</si>
  <si>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</si>
  <si>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</si>
  <si>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</si>
  <si>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</si>
  <si>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</si>
  <si>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</si>
  <si>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</si>
  <si>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</si>
  <si>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Количество зачетных единиц</t>
  </si>
  <si>
    <t>Прак. подгот</t>
  </si>
  <si>
    <t>1 
Семестр</t>
  </si>
  <si>
    <t xml:space="preserve">2 Семестр </t>
  </si>
  <si>
    <t xml:space="preserve">3 Семестр </t>
  </si>
  <si>
    <t>4 Семестр</t>
  </si>
  <si>
    <t>Количество экзаменов</t>
  </si>
  <si>
    <t>Количество зачетов</t>
  </si>
  <si>
    <t>Количество курсовых работ</t>
  </si>
  <si>
    <t>Экзамен</t>
  </si>
  <si>
    <t>Контактная работа
(аудиторная)</t>
  </si>
  <si>
    <t>Б2.В.01</t>
  </si>
  <si>
    <t>Б2.О.01</t>
  </si>
  <si>
    <t>Подготовка к процедуре защиты и защита
выпускной квалификационной работы</t>
  </si>
  <si>
    <t>Б3.01</t>
  </si>
  <si>
    <t>Блок 3. Государственная итоговая аттестация</t>
  </si>
  <si>
    <t xml:space="preserve">План учебного процесса </t>
  </si>
  <si>
    <t>Количество курсов согласно нормативным требованиям ФГОС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</si>
  <si>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</si>
  <si>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</si>
  <si>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Мариупольский государственный университет имени А.И. Куинджи</t>
  </si>
  <si>
    <t>Направленность 
(профиль):</t>
  </si>
  <si>
    <t>Кафедра:</t>
  </si>
  <si>
    <t>Факультет:</t>
  </si>
  <si>
    <t xml:space="preserve">Квалификация:     </t>
  </si>
  <si>
    <t>УТВЕРЖДАЮ</t>
  </si>
  <si>
    <t xml:space="preserve">Срок обучения:    </t>
  </si>
  <si>
    <t>Форма обучения:</t>
  </si>
  <si>
    <t>СОГЛАСОВАНО</t>
  </si>
  <si>
    <t xml:space="preserve">И. о. ректора 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</si>
  <si>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</si>
  <si>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Начальник Учебно-методического управления</t>
  </si>
  <si>
    <t>_______________</t>
  </si>
  <si>
    <t>______________</t>
  </si>
  <si>
    <t>Мес.</t>
  </si>
  <si>
    <t xml:space="preserve">Первый проректор                                    </t>
  </si>
  <si>
    <t xml:space="preserve"> План одобрен решением Ученого совета вуза
</t>
  </si>
  <si>
    <t xml:space="preserve">Руководитель ОП   </t>
  </si>
  <si>
    <t xml:space="preserve">Декан факультета  </t>
  </si>
  <si>
    <t>ФТД. Факультативные дисциплины</t>
  </si>
  <si>
    <t>Итого (с факультативами)</t>
  </si>
  <si>
    <t>"___" ____________  20___ г.</t>
  </si>
  <si>
    <t xml:space="preserve">___________Л.А. Сиволап
</t>
  </si>
  <si>
    <t xml:space="preserve">  от  "___" _________  20___,  протокол № __ </t>
  </si>
  <si>
    <t>/Ф.И.О/</t>
  </si>
  <si>
    <t>Итого (без факультативов)</t>
  </si>
  <si>
    <t>Итого</t>
  </si>
  <si>
    <t>Сем. 1</t>
  </si>
  <si>
    <t>Сем. 2</t>
  </si>
  <si>
    <t>Всего</t>
  </si>
  <si>
    <t>Сем. 3</t>
  </si>
  <si>
    <t>Сем. 4</t>
  </si>
  <si>
    <t>Э</t>
  </si>
  <si>
    <t>Экзаменационные сессии</t>
  </si>
  <si>
    <t>У</t>
  </si>
  <si>
    <t>Учебная практика</t>
  </si>
  <si>
    <t>П</t>
  </si>
  <si>
    <t>Производственная практика</t>
  </si>
  <si>
    <t>Пд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</si>
  <si>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</si>
  <si>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</si>
  <si>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</si>
  <si>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</si>
  <si>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</si>
  <si>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К</t>
  </si>
  <si>
    <t>Сводные данные по бюджету времени (в неделях)</t>
  </si>
  <si>
    <t>КАЛЕНДАРНЫЙ УЧЕБНЫЙ ГРАФИК</t>
  </si>
  <si>
    <t>Курс</t>
  </si>
  <si>
    <t>Т</t>
  </si>
  <si>
    <t>(код, наименование)</t>
  </si>
  <si>
    <t xml:space="preserve">Образовательный стандарт (ФГОС)           № ____от__________              </t>
  </si>
  <si>
    <t>ПА</t>
  </si>
  <si>
    <t>*</t>
  </si>
  <si>
    <t>* - нерабочие праздничные недели/ дни</t>
  </si>
  <si>
    <t>Повторная промежуточная аттестация</t>
  </si>
  <si>
    <t>Нерабочие праздничные дни</t>
  </si>
  <si>
    <t>Б1.О.07</t>
  </si>
  <si>
    <t>Производственная (преддипломная) практика</t>
  </si>
  <si>
    <t>Б2.О.02</t>
  </si>
  <si>
    <t>Б2.О.03</t>
  </si>
  <si>
    <t>ФТД.В.ДЭ.01</t>
  </si>
  <si>
    <t>Факультативные дисциплины</t>
  </si>
  <si>
    <t>ФТД.В.ДЭ.01.01</t>
  </si>
  <si>
    <t>ФТД.В.ДЭ.01.02</t>
  </si>
  <si>
    <t>ФТД.В.ДЭ.01.03</t>
  </si>
  <si>
    <t>по программе магистратуры</t>
  </si>
  <si>
    <t>филологии и массовых коммуникаций</t>
  </si>
  <si>
    <t>магистр</t>
  </si>
  <si>
    <t>№ 986</t>
  </si>
  <si>
    <t>от 12.08.2020</t>
  </si>
  <si>
    <t xml:space="preserve">Д.В. Адамов </t>
  </si>
  <si>
    <t xml:space="preserve">А.В. Кошельник </t>
  </si>
  <si>
    <t>И.А. Вялкова</t>
  </si>
  <si>
    <t>Э/ ПА</t>
  </si>
  <si>
    <t>Авторское право в профессиональной деятельности</t>
  </si>
  <si>
    <t xml:space="preserve">Редакторский практикум </t>
  </si>
  <si>
    <t>КМК</t>
  </si>
  <si>
    <t>Б1.О.02</t>
  </si>
  <si>
    <t>Б1.О.03</t>
  </si>
  <si>
    <t xml:space="preserve"> - </t>
  </si>
  <si>
    <t>18</t>
  </si>
  <si>
    <t>37</t>
  </si>
  <si>
    <t>Медиакоммуникаций</t>
  </si>
  <si>
    <r>
      <t xml:space="preserve">Год начала подготовки (по учебному плану)  </t>
    </r>
    <r>
      <rPr>
        <u/>
        <sz val="12"/>
        <color rgb="FF000000"/>
        <rFont val="Times New Roman"/>
        <family val="1"/>
        <charset val="204"/>
      </rPr>
      <t>2023</t>
    </r>
  </si>
  <si>
    <t>Информационная политика и безопасность</t>
  </si>
  <si>
    <t>Б1.О.08</t>
  </si>
  <si>
    <t>Б1.О.09</t>
  </si>
  <si>
    <t>Б1.О.11</t>
  </si>
  <si>
    <t>Б1.О.12</t>
  </si>
  <si>
    <t>Б1.О.13</t>
  </si>
  <si>
    <t>Методика преподавания медиадисциплин</t>
  </si>
  <si>
    <t>Литературно-художественная критика</t>
  </si>
  <si>
    <t>Практикум по event-коммуникациям</t>
  </si>
  <si>
    <t>Трансмедийный сторителлинг</t>
  </si>
  <si>
    <t>Продюсерское мастерство</t>
  </si>
  <si>
    <t>Медиааналитика</t>
  </si>
  <si>
    <t>Учебная практика (медиакоммуникации)</t>
  </si>
  <si>
    <t>Производственная (научно-исследовательская работа) практика</t>
  </si>
  <si>
    <t>3, 4</t>
  </si>
  <si>
    <t>Рерайтинг</t>
  </si>
  <si>
    <t>Фактчекинг</t>
  </si>
  <si>
    <t>Редакцонно-издательские стратегии в медиапространстве</t>
  </si>
  <si>
    <t>Современная публицистика</t>
  </si>
  <si>
    <t>1, 2</t>
  </si>
  <si>
    <t>Этнопсихология</t>
  </si>
  <si>
    <t>КПП</t>
  </si>
  <si>
    <t>направление 42.04.01 Реклама и связи с общественностью</t>
  </si>
  <si>
    <t>Реклама и связи с общественностью</t>
  </si>
  <si>
    <t>Международная медиаиндустрия</t>
  </si>
  <si>
    <t>Организация выставочной деятельности</t>
  </si>
  <si>
    <t>Б1.В.ДЭ.02.03</t>
  </si>
  <si>
    <t>Правовое регулирование российского рынка рекламы в интернете</t>
  </si>
  <si>
    <t>Кроссмедиа</t>
  </si>
  <si>
    <t>Product-placment</t>
  </si>
  <si>
    <t>Иностранный язык в профессиональной деятельности</t>
  </si>
  <si>
    <t>Практикум по разработке и реализации медиапроектов</t>
  </si>
  <si>
    <t>Медиавоздействие в рекламно-информационном дискурсе</t>
  </si>
  <si>
    <t>Тайм-менеджмент</t>
  </si>
  <si>
    <t>Управление человеческим капиталом</t>
  </si>
  <si>
    <t>Визуализация бренда</t>
  </si>
  <si>
    <t>Организия и планирование профессиональной деятельности</t>
  </si>
  <si>
    <t>КРЯЛ</t>
  </si>
  <si>
    <t>Б1.О.04</t>
  </si>
  <si>
    <t>Б1.О.10</t>
  </si>
  <si>
    <t>КАФ</t>
  </si>
  <si>
    <t>заочная</t>
  </si>
  <si>
    <t>2 года, 6 месяцев (согласно ФГОС)</t>
  </si>
  <si>
    <t>Курс 3</t>
  </si>
  <si>
    <t>5 Семестр</t>
  </si>
  <si>
    <t>Теория и практика научных исследований</t>
  </si>
  <si>
    <t>Русский язык и современные коммуникативные технологии</t>
  </si>
  <si>
    <t>Блогинг и медиа</t>
  </si>
  <si>
    <t>Корпортативные медиа и КСО</t>
  </si>
  <si>
    <t>ФТД.В.ДЭ.01.04</t>
  </si>
  <si>
    <t>Теория массовых коммуникаций</t>
  </si>
  <si>
    <t>Производственная (педагогическая)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</si>
</sst>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8" fillId="0" borderId="0"/>
  </cellStyleXfs>
  <cellXfs count="337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 indent="1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11" xfId="0" applyFont="1" applyBorder="1" applyAlignment="1">
      <alignment horizontal="left" vertical="center" textRotation="90" wrapText="1"/>
    </xf>
    <xf numFmtId="0" fontId="1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3" borderId="0" xfId="0" applyNumberFormat="1" applyFont="1" applyFill="1" applyAlignment="1" applyProtection="1">
      <alignment horizontal="left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49" fontId="23" fillId="3" borderId="0" xfId="0" applyNumberFormat="1" applyFont="1" applyFill="1" applyAlignment="1" applyProtection="1">
      <alignment horizontal="center" vertical="center" shrinkToFit="1"/>
      <protection locked="0"/>
    </xf>
    <xf numFmtId="49" fontId="24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0" applyNumberFormat="1" applyFont="1" applyAlignment="1" applyProtection="1">
      <alignment horizontal="center" vertical="center" wrapText="1" shrinkToFit="1"/>
      <protection locked="0"/>
    </xf>
    <xf numFmtId="49" fontId="23" fillId="3" borderId="0" xfId="0" applyNumberFormat="1" applyFont="1" applyFill="1" applyAlignment="1" applyProtection="1">
      <alignment horizontal="center" vertical="center" wrapText="1" shrinkToFit="1"/>
      <protection locked="0"/>
    </xf>
    <xf numFmtId="49" fontId="24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7" fillId="4" borderId="0" xfId="0" applyNumberFormat="1" applyFont="1" applyFill="1" applyBorder="1" applyAlignment="1" applyProtection="1">
      <alignment vertical="center" shrinkToFit="1"/>
      <protection locked="0"/>
    </xf>
    <xf numFmtId="49" fontId="26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9" fontId="26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shrinkToFit="1"/>
    </xf>
    <xf numFmtId="1" fontId="10" fillId="0" borderId="11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textRotation="90" wrapText="1"/>
    </xf>
    <xf numFmtId="0" fontId="26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7" borderId="0" xfId="0" applyFont="1" applyFill="1" applyAlignment="1">
      <alignment vertical="top" wrapText="1"/>
    </xf>
    <xf numFmtId="0" fontId="11" fillId="7" borderId="0" xfId="0" applyFont="1" applyFill="1" applyAlignment="1">
      <alignment horizontal="left" vertical="top"/>
    </xf>
    <xf numFmtId="0" fontId="30" fillId="7" borderId="0" xfId="0" applyFont="1" applyFill="1" applyAlignment="1">
      <alignment horizontal="left" vertical="top"/>
    </xf>
    <xf numFmtId="1" fontId="34" fillId="0" borderId="11" xfId="0" applyNumberFormat="1" applyFont="1" applyBorder="1" applyAlignment="1">
      <alignment horizontal="center" vertical="center" wrapText="1"/>
    </xf>
    <xf numFmtId="1" fontId="34" fillId="2" borderId="1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left" vertical="center" wrapText="1"/>
    </xf>
    <xf numFmtId="1" fontId="10" fillId="0" borderId="15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top"/>
    </xf>
    <xf numFmtId="0" fontId="3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1" fillId="0" borderId="11" xfId="2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wrapText="1"/>
    </xf>
    <xf numFmtId="0" fontId="32" fillId="0" borderId="11" xfId="2" applyFont="1" applyFill="1" applyBorder="1" applyAlignment="1">
      <alignment horizontal="center" vertical="center"/>
    </xf>
    <xf numFmtId="0" fontId="31" fillId="0" borderId="11" xfId="2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horizontal="left" vertical="center" wrapText="1"/>
    </xf>
    <xf numFmtId="1" fontId="31" fillId="0" borderId="11" xfId="2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/>
    <xf numFmtId="0" fontId="33" fillId="0" borderId="11" xfId="0" applyFont="1" applyFill="1" applyBorder="1" applyAlignment="1">
      <alignment vertical="center"/>
    </xf>
    <xf numFmtId="1" fontId="34" fillId="0" borderId="11" xfId="0" applyNumberFormat="1" applyFont="1" applyFill="1" applyBorder="1" applyAlignment="1">
      <alignment horizontal="center" vertical="center" wrapText="1"/>
    </xf>
    <xf numFmtId="1" fontId="32" fillId="0" borderId="11" xfId="2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indent="1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indent="1" shrinkToFi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vertical="top" indent="1" shrinkToFit="1"/>
    </xf>
    <xf numFmtId="0" fontId="31" fillId="0" borderId="10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wrapText="1"/>
    </xf>
    <xf numFmtId="0" fontId="34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wrapText="1"/>
    </xf>
    <xf numFmtId="1" fontId="10" fillId="0" borderId="16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top" wrapText="1"/>
    </xf>
    <xf numFmtId="0" fontId="33" fillId="0" borderId="1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/>
    </xf>
    <xf numFmtId="0" fontId="8" fillId="0" borderId="14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31" fillId="0" borderId="2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top"/>
    </xf>
    <xf numFmtId="0" fontId="34" fillId="0" borderId="14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/>
    </xf>
    <xf numFmtId="1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1" fillId="0" borderId="11" xfId="2" applyFont="1" applyBorder="1" applyAlignment="1">
      <alignment horizontal="center" vertical="center"/>
    </xf>
    <xf numFmtId="1" fontId="31" fillId="0" borderId="11" xfId="2" applyNumberFormat="1" applyFont="1" applyBorder="1" applyAlignment="1">
      <alignment horizontal="center" vertical="center"/>
    </xf>
    <xf numFmtId="1" fontId="32" fillId="0" borderId="11" xfId="2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32" fillId="0" borderId="11" xfId="2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1" fontId="8" fillId="0" borderId="11" xfId="0" applyNumberFormat="1" applyFont="1" applyBorder="1" applyAlignment="1">
      <alignment horizontal="center" vertical="top"/>
    </xf>
    <xf numFmtId="1" fontId="10" fillId="0" borderId="11" xfId="0" applyNumberFormat="1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33" fillId="0" borderId="11" xfId="0" applyFont="1" applyBorder="1" applyAlignment="1">
      <alignment wrapText="1"/>
    </xf>
    <xf numFmtId="0" fontId="31" fillId="0" borderId="11" xfId="2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1" fontId="10" fillId="2" borderId="11" xfId="0" applyNumberFormat="1" applyFont="1" applyFill="1" applyBorder="1" applyAlignment="1">
      <alignment horizontal="center" vertical="center" shrinkToFit="1"/>
    </xf>
    <xf numFmtId="0" fontId="3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1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6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4" xfId="0" applyNumberFormat="1" applyFont="1" applyFill="1" applyBorder="1" applyAlignment="1" applyProtection="1">
      <alignment horizontal="center" vertical="center" shrinkToFit="1"/>
      <protection locked="0"/>
    </xf>
    <xf numFmtId="49" fontId="26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5" fillId="3" borderId="0" xfId="0" applyNumberFormat="1" applyFont="1" applyFill="1" applyAlignment="1" applyProtection="1">
      <alignment horizontal="left" vertical="center" shrinkToFi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25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34" fillId="0" borderId="14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34" fillId="0" borderId="15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164" fontId="34" fillId="2" borderId="11" xfId="0" applyNumberFormat="1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1"/>
  <sheetViews>
    <sheetView topLeftCell="A13" zoomScaleNormal="100" zoomScaleSheetLayoutView="70" workbookViewId="0">
      <selection activeCell="P14" sqref="P14"/>
    </sheetView>
  </sheetViews>
  <sheetFormatPr defaultRowHeight="12.75" x14ac:dyDescent="0.2"/>
  <cols>
    <col min="2" max="2" width="6.6640625" customWidth="1"/>
    <col min="3" max="3" width="4.83203125" customWidth="1"/>
    <col min="4" max="4" width="3.83203125" customWidth="1"/>
    <col min="5" max="5" width="6.1640625" customWidth="1"/>
    <col min="6" max="7" width="4.1640625" customWidth="1"/>
    <col min="8" max="8" width="5.83203125" customWidth="1"/>
    <col min="9" max="9" width="5.33203125" customWidth="1"/>
    <col min="10" max="10" width="4.83203125" customWidth="1"/>
    <col min="11" max="11" width="6.1640625" customWidth="1"/>
    <col min="12" max="12" width="5.33203125" customWidth="1"/>
    <col min="13" max="13" width="10.33203125" customWidth="1"/>
    <col min="25" max="25" width="7.1640625" customWidth="1"/>
  </cols>
  <sheetData>
    <row r="1" spans="1:27" x14ac:dyDescent="0.2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27" ht="15.75" x14ac:dyDescent="0.2">
      <c r="A2" s="224" t="s">
        <v>77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31"/>
      <c r="AA2" s="31"/>
    </row>
    <row r="3" spans="1:27" ht="15.75" x14ac:dyDescent="0.2">
      <c r="A3" s="225" t="s">
        <v>76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32"/>
      <c r="AA3" s="32"/>
    </row>
    <row r="4" spans="1:27" ht="15.75" x14ac:dyDescent="0.2">
      <c r="A4" s="225" t="s">
        <v>78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32"/>
      <c r="AA4" s="32"/>
    </row>
    <row r="5" spans="1:27" x14ac:dyDescent="0.2"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5.75" x14ac:dyDescent="0.2"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27" t="s">
        <v>83</v>
      </c>
      <c r="V7" s="227"/>
      <c r="W7" s="227"/>
      <c r="X7" s="43"/>
      <c r="Y7" s="43"/>
      <c r="Z7" s="20"/>
      <c r="AA7" s="20"/>
    </row>
    <row r="8" spans="1:27" x14ac:dyDescent="0.2"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5.75" x14ac:dyDescent="0.2"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8" t="s">
        <v>87</v>
      </c>
      <c r="V9" s="218"/>
      <c r="W9" s="218"/>
      <c r="X9" s="44"/>
      <c r="Y9" s="44"/>
      <c r="Z9" s="20"/>
      <c r="AA9" s="20"/>
    </row>
    <row r="10" spans="1:27" ht="22.5" customHeight="1" x14ac:dyDescent="0.2">
      <c r="B10" s="229" t="s">
        <v>94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44"/>
      <c r="O10" s="44"/>
      <c r="P10" s="44"/>
      <c r="Q10" s="44"/>
      <c r="R10" s="44"/>
      <c r="S10" s="44"/>
      <c r="T10" s="44"/>
      <c r="U10" s="228" t="s">
        <v>100</v>
      </c>
      <c r="V10" s="228"/>
      <c r="W10" s="228"/>
      <c r="X10" s="228"/>
      <c r="Y10" s="36"/>
      <c r="Z10" s="1"/>
    </row>
    <row r="11" spans="1:27" ht="15.6" customHeight="1" x14ac:dyDescent="0.2">
      <c r="B11" s="33" t="s">
        <v>101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223" t="s">
        <v>99</v>
      </c>
      <c r="V11" s="223"/>
      <c r="W11" s="223"/>
      <c r="X11" s="223"/>
      <c r="Y11" s="27"/>
      <c r="Z11" s="27"/>
    </row>
    <row r="12" spans="1:27" ht="15.6" customHeight="1" x14ac:dyDescent="0.2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7"/>
      <c r="X12" s="27"/>
      <c r="Y12" s="27"/>
      <c r="Z12" s="27"/>
    </row>
    <row r="13" spans="1:27" ht="15.6" customHeight="1" x14ac:dyDescent="0.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7"/>
      <c r="X13" s="27"/>
      <c r="Y13" s="27"/>
      <c r="Z13" s="27"/>
    </row>
    <row r="14" spans="1:27" s="5" customFormat="1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8.5" customHeight="1" x14ac:dyDescent="0.2">
      <c r="A16" s="226" t="s">
        <v>88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30"/>
      <c r="AA16" s="4"/>
    </row>
    <row r="17" spans="1:61" ht="22.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31" t="s">
        <v>143</v>
      </c>
      <c r="N17" s="231"/>
      <c r="O17" s="231"/>
      <c r="P17" s="231"/>
      <c r="Q17" s="231"/>
      <c r="R17" s="231"/>
      <c r="S17" s="231"/>
      <c r="T17" s="29"/>
      <c r="U17" s="29"/>
      <c r="V17" s="29"/>
      <c r="W17" s="29"/>
      <c r="X17" s="29"/>
      <c r="Y17" s="29"/>
      <c r="Z17" s="30"/>
      <c r="AA17" s="4"/>
    </row>
    <row r="18" spans="1:61" ht="1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4"/>
      <c r="O18" s="34"/>
      <c r="P18" s="34"/>
      <c r="Q18" s="34"/>
      <c r="R18" s="29"/>
      <c r="S18" s="29"/>
      <c r="T18" s="29"/>
      <c r="U18" s="29"/>
      <c r="V18" s="29"/>
      <c r="W18" s="29"/>
      <c r="X18" s="29"/>
      <c r="Y18" s="29"/>
      <c r="Z18" s="30"/>
      <c r="AA18" s="4"/>
    </row>
    <row r="19" spans="1:61" ht="19.5" customHeigh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34" t="s">
        <v>184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9"/>
      <c r="W19" s="29"/>
      <c r="X19" s="29"/>
      <c r="Y19" s="29"/>
      <c r="Z19" s="30"/>
      <c r="AA19" s="4"/>
    </row>
    <row r="20" spans="1:61" ht="18.7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46"/>
      <c r="O20" s="232" t="s">
        <v>127</v>
      </c>
      <c r="P20" s="232"/>
      <c r="Q20" s="232"/>
      <c r="R20" s="29"/>
      <c r="S20" s="29"/>
      <c r="T20" s="29"/>
      <c r="U20" s="29"/>
      <c r="V20" s="29"/>
      <c r="W20" s="29"/>
      <c r="X20" s="29"/>
      <c r="Y20" s="29"/>
      <c r="Z20" s="30"/>
      <c r="AA20" s="4"/>
    </row>
    <row r="21" spans="1:61" ht="18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2"/>
      <c r="O21" s="22"/>
      <c r="P21" s="22"/>
      <c r="Q21" s="22"/>
      <c r="R21" s="29"/>
      <c r="S21" s="29"/>
      <c r="T21" s="29"/>
      <c r="U21" s="29"/>
      <c r="V21" s="29"/>
      <c r="W21" s="29"/>
      <c r="X21" s="29"/>
      <c r="Y21" s="29"/>
      <c r="Z21" s="30"/>
      <c r="AA21" s="4"/>
    </row>
    <row r="22" spans="1:61" ht="33.75" customHeight="1" x14ac:dyDescent="0.2">
      <c r="B22" s="215" t="s">
        <v>79</v>
      </c>
      <c r="C22" s="215"/>
      <c r="D22" s="215"/>
      <c r="E22" s="215"/>
      <c r="F22" s="233" t="s">
        <v>185</v>
      </c>
      <c r="G22" s="233"/>
      <c r="H22" s="233"/>
      <c r="I22" s="233"/>
      <c r="J22" s="233"/>
      <c r="K22" s="233"/>
      <c r="L22" s="233"/>
      <c r="M22" s="233"/>
      <c r="N22" s="233"/>
      <c r="R22" s="225" t="s">
        <v>161</v>
      </c>
      <c r="S22" s="225"/>
      <c r="T22" s="225"/>
      <c r="U22" s="225"/>
      <c r="V22" s="225"/>
      <c r="W22" s="225"/>
      <c r="X22" s="225"/>
      <c r="Y22" s="38"/>
      <c r="Z22" s="1"/>
      <c r="AA22" s="4"/>
    </row>
    <row r="23" spans="1:61" ht="18" customHeight="1" x14ac:dyDescent="0.2">
      <c r="B23" s="214" t="s">
        <v>80</v>
      </c>
      <c r="C23" s="214"/>
      <c r="D23" s="214"/>
      <c r="E23" s="214"/>
      <c r="F23" s="214" t="s">
        <v>160</v>
      </c>
      <c r="G23" s="214"/>
      <c r="H23" s="214"/>
      <c r="I23" s="214"/>
      <c r="J23" s="214"/>
      <c r="K23" s="214"/>
      <c r="L23" s="214"/>
      <c r="M23" s="214"/>
      <c r="N23" s="214"/>
      <c r="R23" s="37" t="s">
        <v>128</v>
      </c>
      <c r="S23" s="37"/>
      <c r="T23" s="39"/>
      <c r="U23" s="39"/>
      <c r="V23" s="91"/>
      <c r="W23" s="91" t="s">
        <v>146</v>
      </c>
      <c r="X23" s="92" t="s">
        <v>147</v>
      </c>
      <c r="Y23" s="91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.6" customHeight="1" x14ac:dyDescent="0.2">
      <c r="B24" s="214" t="s">
        <v>81</v>
      </c>
      <c r="C24" s="214"/>
      <c r="D24" s="214"/>
      <c r="E24" s="214"/>
      <c r="F24" s="214" t="s">
        <v>144</v>
      </c>
      <c r="G24" s="214"/>
      <c r="H24" s="214"/>
      <c r="I24" s="214"/>
      <c r="J24" s="214"/>
      <c r="K24" s="214"/>
      <c r="L24" s="214"/>
      <c r="M24" s="214"/>
      <c r="N24" s="214"/>
      <c r="O24" s="23"/>
      <c r="P24" s="23"/>
      <c r="Q24" s="23"/>
      <c r="R24" s="40"/>
      <c r="S24" s="40"/>
      <c r="T24" s="40"/>
      <c r="U24" s="40"/>
      <c r="V24" s="40"/>
      <c r="W24" s="40"/>
      <c r="X24" s="40"/>
      <c r="Y24" s="39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.6" customHeight="1" x14ac:dyDescent="0.2">
      <c r="B25" s="214" t="s">
        <v>82</v>
      </c>
      <c r="C25" s="214"/>
      <c r="D25" s="214"/>
      <c r="E25" s="214"/>
      <c r="F25" s="214" t="s">
        <v>145</v>
      </c>
      <c r="G25" s="214"/>
      <c r="H25" s="214"/>
      <c r="I25" s="214"/>
      <c r="J25" s="214"/>
      <c r="K25" s="214"/>
      <c r="L25" s="214"/>
      <c r="M25" s="214"/>
      <c r="N25" s="214"/>
      <c r="O25" s="23"/>
      <c r="P25" s="23"/>
      <c r="Q25" s="23"/>
      <c r="R25" s="40"/>
      <c r="S25" s="40"/>
      <c r="T25" s="40"/>
      <c r="U25" s="40"/>
      <c r="V25" s="40"/>
      <c r="W25" s="40"/>
      <c r="X25" s="40"/>
      <c r="Y25" s="3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.6" customHeight="1" x14ac:dyDescent="0.2">
      <c r="B26" s="214" t="s">
        <v>85</v>
      </c>
      <c r="C26" s="214"/>
      <c r="D26" s="214"/>
      <c r="E26" s="214"/>
      <c r="F26" s="214" t="s">
        <v>203</v>
      </c>
      <c r="G26" s="214"/>
      <c r="H26" s="214"/>
      <c r="I26" s="214"/>
      <c r="J26" s="214"/>
      <c r="K26" s="214"/>
      <c r="L26" s="214"/>
      <c r="M26" s="214"/>
      <c r="N26" s="214"/>
      <c r="O26" s="23"/>
      <c r="P26" s="23"/>
      <c r="Q26" s="23"/>
      <c r="R26" s="40"/>
      <c r="S26" s="40"/>
      <c r="T26" s="40"/>
      <c r="U26" s="40"/>
      <c r="V26" s="40"/>
      <c r="W26" s="40"/>
      <c r="X26" s="40"/>
      <c r="Y26" s="39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 x14ac:dyDescent="0.2">
      <c r="B27" s="215" t="s">
        <v>84</v>
      </c>
      <c r="C27" s="215"/>
      <c r="D27" s="215"/>
      <c r="E27" s="215"/>
      <c r="F27" s="215" t="s">
        <v>204</v>
      </c>
      <c r="G27" s="215"/>
      <c r="H27" s="215"/>
      <c r="I27" s="215"/>
      <c r="J27" s="215"/>
      <c r="K27" s="215"/>
      <c r="L27" s="215"/>
      <c r="M27" s="215"/>
      <c r="N27" s="215"/>
      <c r="O27" s="1"/>
      <c r="P27" s="1"/>
      <c r="Q27" s="1"/>
      <c r="R27" s="36"/>
      <c r="S27" s="36"/>
      <c r="T27" s="36"/>
      <c r="U27" s="36"/>
      <c r="V27" s="36"/>
      <c r="W27" s="36"/>
      <c r="X27" s="36"/>
      <c r="Y27" s="3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</row>
    <row r="28" spans="1:61" ht="13.7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1"/>
      <c r="P28" s="1"/>
      <c r="Q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spans="1:61" ht="13.7" customHeight="1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6"/>
      <c r="O29" s="26"/>
      <c r="P29" s="221" t="s">
        <v>86</v>
      </c>
      <c r="Q29" s="221"/>
      <c r="R29" s="221"/>
      <c r="S29" s="36"/>
      <c r="T29" s="36"/>
      <c r="U29" s="36"/>
      <c r="V29" s="36"/>
      <c r="W29" s="36"/>
      <c r="X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1:61" ht="13.7" customHeigh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5"/>
      <c r="O30" s="25"/>
      <c r="P30" s="41"/>
      <c r="Q30" s="41"/>
      <c r="R30" s="41"/>
      <c r="S30" s="36"/>
      <c r="T30" s="36"/>
      <c r="U30" s="36"/>
      <c r="V30" s="36"/>
      <c r="W30" s="37"/>
      <c r="AB30" s="1"/>
      <c r="AC30" s="1"/>
      <c r="AD30" s="1"/>
      <c r="AE30" s="1"/>
      <c r="AF30" s="1"/>
      <c r="AG30" s="1"/>
      <c r="AH30" s="1"/>
      <c r="AK30" s="221"/>
      <c r="AL30" s="221"/>
      <c r="AM30" s="221"/>
      <c r="AN30" s="36"/>
      <c r="AO30" s="36"/>
      <c r="AP30" s="36"/>
      <c r="AQ30" s="36"/>
      <c r="AR30" s="36"/>
      <c r="AS30" s="1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spans="1:61" ht="18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4"/>
      <c r="O31" s="17"/>
      <c r="P31" s="222" t="s">
        <v>93</v>
      </c>
      <c r="Q31" s="222"/>
      <c r="R31" s="222"/>
      <c r="S31" s="222"/>
      <c r="T31" s="222"/>
      <c r="U31" s="222"/>
      <c r="V31" s="216" t="s">
        <v>90</v>
      </c>
      <c r="W31" s="217"/>
      <c r="X31" s="47" t="s">
        <v>148</v>
      </c>
      <c r="AB31" s="1"/>
      <c r="AC31" s="1"/>
      <c r="AD31" s="1"/>
      <c r="AE31" s="1"/>
      <c r="AF31" s="1"/>
      <c r="AG31" s="1"/>
      <c r="AH31" s="1"/>
      <c r="AK31" s="41"/>
      <c r="AL31" s="41"/>
      <c r="AM31" s="41"/>
      <c r="AN31" s="36"/>
      <c r="AO31" s="36"/>
      <c r="AP31" s="36"/>
      <c r="AQ31" s="36"/>
      <c r="AR31" s="37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7.2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4"/>
      <c r="O32" s="17"/>
      <c r="P32" s="37"/>
      <c r="Q32" s="37"/>
      <c r="R32" s="37"/>
      <c r="S32" s="37"/>
      <c r="T32" s="37"/>
      <c r="U32" s="37"/>
      <c r="V32" s="37"/>
      <c r="W32" s="37"/>
      <c r="AB32" s="1"/>
      <c r="AC32" s="1"/>
      <c r="AD32" s="1"/>
      <c r="AE32" s="1"/>
      <c r="AF32" s="1"/>
      <c r="AG32" s="1"/>
      <c r="AH32" s="1"/>
      <c r="AK32" s="223"/>
      <c r="AL32" s="223"/>
      <c r="AM32" s="223"/>
      <c r="AN32" s="223"/>
      <c r="AO32" s="223"/>
      <c r="AP32" s="223"/>
      <c r="AQ32" s="219"/>
      <c r="AR32" s="220"/>
      <c r="AS32" s="33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6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4"/>
      <c r="O33" s="17"/>
      <c r="P33" s="37" t="s">
        <v>89</v>
      </c>
      <c r="Q33" s="37"/>
      <c r="R33" s="37"/>
      <c r="S33" s="37"/>
      <c r="T33" s="37"/>
      <c r="U33" s="37"/>
      <c r="V33" s="213" t="s">
        <v>90</v>
      </c>
      <c r="W33" s="213"/>
      <c r="X33" s="48" t="s">
        <v>149</v>
      </c>
      <c r="AB33" s="1"/>
      <c r="AC33" s="1"/>
      <c r="AD33" s="1"/>
      <c r="AE33" s="1"/>
      <c r="AF33" s="1"/>
      <c r="AG33" s="1"/>
      <c r="AH33" s="1"/>
      <c r="AK33" s="37"/>
      <c r="AL33" s="37"/>
      <c r="AM33" s="37"/>
      <c r="AN33" s="37"/>
      <c r="AO33" s="37"/>
      <c r="AP33" s="37"/>
      <c r="AQ33" s="37"/>
      <c r="AR33" s="37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5.75" customHeight="1" x14ac:dyDescent="0.2">
      <c r="P34" s="37"/>
      <c r="Q34" s="37"/>
      <c r="R34" s="37"/>
      <c r="S34" s="37"/>
      <c r="T34" s="37"/>
      <c r="U34" s="37"/>
      <c r="V34" s="37"/>
      <c r="W34" s="37"/>
      <c r="AB34" s="1"/>
      <c r="AC34" s="1"/>
      <c r="AD34" s="1"/>
      <c r="AE34" s="1"/>
      <c r="AF34" s="1"/>
      <c r="AG34" s="1"/>
      <c r="AH34" s="1"/>
      <c r="AK34" s="37"/>
      <c r="AL34" s="37"/>
      <c r="AM34" s="37"/>
      <c r="AN34" s="37"/>
      <c r="AO34" s="37"/>
      <c r="AP34" s="37"/>
      <c r="AQ34" s="37"/>
      <c r="AR34" s="37"/>
      <c r="AS34" s="37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7.45" customHeight="1" x14ac:dyDescent="0.2">
      <c r="N35" s="28"/>
      <c r="O35" s="4"/>
      <c r="P35" s="218" t="s">
        <v>96</v>
      </c>
      <c r="Q35" s="218"/>
      <c r="R35" s="218"/>
      <c r="S35" s="218"/>
      <c r="T35" s="218"/>
      <c r="U35" s="218"/>
      <c r="V35" s="213" t="s">
        <v>91</v>
      </c>
      <c r="W35" s="213"/>
      <c r="X35" s="48" t="s">
        <v>150</v>
      </c>
      <c r="AK35" s="37"/>
      <c r="AL35" s="37"/>
      <c r="AM35" s="37"/>
      <c r="AN35" s="37"/>
      <c r="AO35" s="37"/>
      <c r="AP35" s="37"/>
      <c r="AQ35" s="37"/>
      <c r="AR35" s="37"/>
    </row>
    <row r="36" spans="2:61" ht="15.75" x14ac:dyDescent="0.2">
      <c r="P36" s="37"/>
      <c r="Q36" s="37"/>
      <c r="R36" s="37"/>
      <c r="S36" s="37"/>
      <c r="T36" s="37"/>
      <c r="U36" s="37"/>
      <c r="V36" s="37"/>
      <c r="W36" s="37"/>
      <c r="X36" s="37"/>
      <c r="AK36" s="218"/>
      <c r="AL36" s="218"/>
      <c r="AM36" s="218"/>
      <c r="AN36" s="218"/>
      <c r="AO36" s="218"/>
      <c r="AP36" s="218"/>
      <c r="AQ36" s="213"/>
      <c r="AR36" s="213"/>
      <c r="AS36" s="37"/>
    </row>
    <row r="37" spans="2:61" ht="15.75" x14ac:dyDescent="0.2">
      <c r="N37" s="7"/>
      <c r="P37" s="37" t="s">
        <v>95</v>
      </c>
      <c r="Q37" s="37"/>
      <c r="R37" s="37"/>
      <c r="S37" s="213"/>
      <c r="T37" s="213"/>
      <c r="U37" s="213"/>
      <c r="V37" s="37" t="s">
        <v>91</v>
      </c>
      <c r="W37" s="37"/>
      <c r="X37" s="93" t="s">
        <v>102</v>
      </c>
      <c r="Y37" s="92"/>
      <c r="AK37" s="37"/>
      <c r="AL37" s="37"/>
      <c r="AM37" s="37"/>
      <c r="AN37" s="37"/>
      <c r="AO37" s="37"/>
      <c r="AP37" s="37"/>
      <c r="AQ37" s="37"/>
      <c r="AR37" s="37"/>
      <c r="AS37" s="37"/>
    </row>
    <row r="38" spans="2:61" ht="15" customHeight="1" x14ac:dyDescent="0.2">
      <c r="R38" s="37"/>
      <c r="S38" s="37"/>
      <c r="T38" s="37"/>
      <c r="U38" s="37"/>
      <c r="V38" s="37"/>
      <c r="W38" s="37"/>
      <c r="X38" s="37"/>
      <c r="Y38" s="37"/>
      <c r="AK38" s="37"/>
      <c r="AL38" s="37"/>
      <c r="AM38" s="37"/>
      <c r="AN38" s="213"/>
      <c r="AO38" s="213"/>
      <c r="AP38" s="213"/>
      <c r="AQ38" s="37"/>
      <c r="AR38" s="37"/>
      <c r="AS38" s="37"/>
    </row>
    <row r="41" spans="2:61" ht="12.75" customHeight="1" x14ac:dyDescent="0.2"/>
  </sheetData>
  <mergeCells count="40">
    <mergeCell ref="M17:S17"/>
    <mergeCell ref="O20:Q20"/>
    <mergeCell ref="R22:X22"/>
    <mergeCell ref="B22:E22"/>
    <mergeCell ref="F22:N22"/>
    <mergeCell ref="K19:U19"/>
    <mergeCell ref="AS27:BI27"/>
    <mergeCell ref="B27:E27"/>
    <mergeCell ref="B23:E23"/>
    <mergeCell ref="B24:E24"/>
    <mergeCell ref="B25:E25"/>
    <mergeCell ref="B1:AA1"/>
    <mergeCell ref="A2:Y2"/>
    <mergeCell ref="A3:Y3"/>
    <mergeCell ref="A4:Y4"/>
    <mergeCell ref="A16:Y16"/>
    <mergeCell ref="U9:W9"/>
    <mergeCell ref="U11:X11"/>
    <mergeCell ref="U7:W7"/>
    <mergeCell ref="U10:X10"/>
    <mergeCell ref="B10:M10"/>
    <mergeCell ref="AQ36:AR36"/>
    <mergeCell ref="AQ32:AR32"/>
    <mergeCell ref="P29:R29"/>
    <mergeCell ref="P31:U31"/>
    <mergeCell ref="B26:E26"/>
    <mergeCell ref="AK30:AM30"/>
    <mergeCell ref="AK32:AP32"/>
    <mergeCell ref="AK36:AP36"/>
    <mergeCell ref="V33:W33"/>
    <mergeCell ref="AN38:AP38"/>
    <mergeCell ref="F23:N23"/>
    <mergeCell ref="F24:N24"/>
    <mergeCell ref="F25:N25"/>
    <mergeCell ref="F26:N26"/>
    <mergeCell ref="F27:N27"/>
    <mergeCell ref="V31:W31"/>
    <mergeCell ref="P35:U35"/>
    <mergeCell ref="V35:W35"/>
    <mergeCell ref="S37:U37"/>
  </mergeCells>
  <pageMargins left="0.70866141732283472" right="0.70866141732283472" top="0.74803149606299213" bottom="0.74803149606299213" header="0" footer="0"/>
  <pageSetup paperSize="9" scale="79" fitToWidth="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9"/>
  <sheetViews>
    <sheetView view="pageBreakPreview" zoomScale="110" zoomScaleNormal="100" zoomScaleSheetLayoutView="110" workbookViewId="0">
      <selection activeCell="AF12" sqref="AF12"/>
    </sheetView>
  </sheetViews>
  <sheetFormatPr defaultRowHeight="12.75" x14ac:dyDescent="0.2"/>
  <cols>
    <col min="1" max="1" width="8.33203125" customWidth="1"/>
    <col min="2" max="2" width="4.83203125" customWidth="1"/>
    <col min="3" max="3" width="5.5" customWidth="1"/>
    <col min="4" max="7" width="3.1640625" customWidth="1"/>
    <col min="8" max="8" width="1.6640625" customWidth="1"/>
    <col min="9" max="9" width="1.33203125" customWidth="1"/>
    <col min="10" max="12" width="3.1640625" customWidth="1"/>
    <col min="13" max="13" width="1.33203125" customWidth="1"/>
    <col min="14" max="14" width="1.6640625" customWidth="1"/>
    <col min="15" max="22" width="3.1640625" customWidth="1"/>
    <col min="23" max="23" width="2.33203125" customWidth="1"/>
    <col min="24" max="24" width="1.1640625" customWidth="1"/>
    <col min="25" max="27" width="3.1640625" customWidth="1"/>
    <col min="28" max="28" width="1.83203125" customWidth="1"/>
    <col min="29" max="29" width="1.6640625" customWidth="1"/>
    <col min="30" max="32" width="3.1640625" customWidth="1"/>
    <col min="33" max="34" width="1.6640625" customWidth="1"/>
    <col min="35" max="38" width="3.1640625" customWidth="1"/>
    <col min="39" max="40" width="1.83203125" customWidth="1"/>
    <col min="41" max="43" width="3.1640625" customWidth="1"/>
    <col min="44" max="45" width="1.6640625" customWidth="1"/>
    <col min="46" max="47" width="3.1640625" customWidth="1"/>
    <col min="48" max="48" width="3.83203125" customWidth="1"/>
    <col min="49" max="49" width="3.33203125" customWidth="1"/>
    <col min="50" max="51" width="1.6640625" customWidth="1"/>
    <col min="52" max="52" width="3.6640625" customWidth="1"/>
    <col min="53" max="53" width="3.33203125" customWidth="1"/>
    <col min="54" max="54" width="3.1640625" customWidth="1"/>
    <col min="55" max="55" width="1.6640625" customWidth="1"/>
    <col min="56" max="56" width="1.83203125" customWidth="1"/>
    <col min="57" max="59" width="3.1640625" customWidth="1"/>
    <col min="60" max="61" width="1.83203125" customWidth="1"/>
    <col min="62" max="65" width="3.1640625" customWidth="1"/>
  </cols>
  <sheetData>
    <row r="1" spans="2:65" x14ac:dyDescent="0.2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</row>
    <row r="2" spans="2:65" x14ac:dyDescent="0.2">
      <c r="B2" s="53"/>
      <c r="C2" s="242" t="s">
        <v>124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</row>
    <row r="3" spans="2:65" ht="12.75" customHeight="1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2:65" x14ac:dyDescent="0.2">
      <c r="B4" s="280" t="s">
        <v>125</v>
      </c>
      <c r="C4" s="50" t="s">
        <v>92</v>
      </c>
      <c r="D4" s="282" t="s">
        <v>45</v>
      </c>
      <c r="E4" s="283"/>
      <c r="F4" s="283"/>
      <c r="G4" s="283"/>
      <c r="H4" s="284"/>
      <c r="I4" s="277" t="s">
        <v>46</v>
      </c>
      <c r="J4" s="278"/>
      <c r="K4" s="278"/>
      <c r="L4" s="278"/>
      <c r="M4" s="279"/>
      <c r="N4" s="277" t="s">
        <v>47</v>
      </c>
      <c r="O4" s="278"/>
      <c r="P4" s="278"/>
      <c r="Q4" s="278"/>
      <c r="R4" s="279"/>
      <c r="S4" s="277" t="s">
        <v>48</v>
      </c>
      <c r="T4" s="278"/>
      <c r="U4" s="278"/>
      <c r="V4" s="278"/>
      <c r="W4" s="279"/>
      <c r="X4" s="277" t="s">
        <v>49</v>
      </c>
      <c r="Y4" s="278"/>
      <c r="Z4" s="278"/>
      <c r="AA4" s="278"/>
      <c r="AB4" s="279"/>
      <c r="AC4" s="277" t="s">
        <v>50</v>
      </c>
      <c r="AD4" s="278"/>
      <c r="AE4" s="278"/>
      <c r="AF4" s="278"/>
      <c r="AG4" s="279"/>
      <c r="AH4" s="277" t="s">
        <v>51</v>
      </c>
      <c r="AI4" s="278"/>
      <c r="AJ4" s="278"/>
      <c r="AK4" s="278"/>
      <c r="AL4" s="278"/>
      <c r="AM4" s="279"/>
      <c r="AN4" s="277" t="s">
        <v>52</v>
      </c>
      <c r="AO4" s="278"/>
      <c r="AP4" s="278"/>
      <c r="AQ4" s="278"/>
      <c r="AR4" s="279"/>
      <c r="AS4" s="277" t="s">
        <v>53</v>
      </c>
      <c r="AT4" s="278"/>
      <c r="AU4" s="278"/>
      <c r="AV4" s="278"/>
      <c r="AW4" s="278"/>
      <c r="AX4" s="279"/>
      <c r="AY4" s="277" t="s">
        <v>54</v>
      </c>
      <c r="AZ4" s="278"/>
      <c r="BA4" s="278"/>
      <c r="BB4" s="278"/>
      <c r="BC4" s="279"/>
      <c r="BD4" s="277" t="s">
        <v>55</v>
      </c>
      <c r="BE4" s="278"/>
      <c r="BF4" s="278"/>
      <c r="BG4" s="278"/>
      <c r="BH4" s="279"/>
      <c r="BI4" s="277" t="s">
        <v>56</v>
      </c>
      <c r="BJ4" s="278"/>
      <c r="BK4" s="278"/>
      <c r="BL4" s="278"/>
      <c r="BM4" s="279"/>
    </row>
    <row r="5" spans="2:65" ht="12.75" customHeight="1" x14ac:dyDescent="0.2">
      <c r="B5" s="280"/>
      <c r="C5" s="50" t="s">
        <v>57</v>
      </c>
      <c r="D5" s="51">
        <v>1</v>
      </c>
      <c r="E5" s="51">
        <v>2</v>
      </c>
      <c r="F5" s="51">
        <v>3</v>
      </c>
      <c r="G5" s="51">
        <v>4</v>
      </c>
      <c r="H5" s="277">
        <v>5</v>
      </c>
      <c r="I5" s="279"/>
      <c r="J5" s="51">
        <v>6</v>
      </c>
      <c r="K5" s="51">
        <v>7</v>
      </c>
      <c r="L5" s="51">
        <v>8</v>
      </c>
      <c r="M5" s="277">
        <v>9</v>
      </c>
      <c r="N5" s="279"/>
      <c r="O5" s="51">
        <v>10</v>
      </c>
      <c r="P5" s="51">
        <v>11</v>
      </c>
      <c r="Q5" s="51">
        <v>12</v>
      </c>
      <c r="R5" s="51">
        <v>13</v>
      </c>
      <c r="S5" s="52">
        <v>14</v>
      </c>
      <c r="T5" s="52">
        <v>15</v>
      </c>
      <c r="U5" s="52">
        <v>16</v>
      </c>
      <c r="V5" s="52">
        <v>17</v>
      </c>
      <c r="W5" s="277">
        <v>18</v>
      </c>
      <c r="X5" s="279"/>
      <c r="Y5" s="52">
        <v>19</v>
      </c>
      <c r="Z5" s="52">
        <v>20</v>
      </c>
      <c r="AA5" s="52">
        <v>21</v>
      </c>
      <c r="AB5" s="277">
        <v>22</v>
      </c>
      <c r="AC5" s="279"/>
      <c r="AD5" s="52">
        <v>23</v>
      </c>
      <c r="AE5" s="52">
        <v>24</v>
      </c>
      <c r="AF5" s="52">
        <v>25</v>
      </c>
      <c r="AG5" s="277">
        <v>26</v>
      </c>
      <c r="AH5" s="279"/>
      <c r="AI5" s="52">
        <v>27</v>
      </c>
      <c r="AJ5" s="52">
        <v>28</v>
      </c>
      <c r="AK5" s="52">
        <v>29</v>
      </c>
      <c r="AL5" s="52">
        <v>30</v>
      </c>
      <c r="AM5" s="277">
        <v>31</v>
      </c>
      <c r="AN5" s="279"/>
      <c r="AO5" s="52">
        <v>32</v>
      </c>
      <c r="AP5" s="52">
        <v>33</v>
      </c>
      <c r="AQ5" s="52">
        <v>34</v>
      </c>
      <c r="AR5" s="277">
        <v>35</v>
      </c>
      <c r="AS5" s="279"/>
      <c r="AT5" s="52">
        <v>36</v>
      </c>
      <c r="AU5" s="52">
        <v>37</v>
      </c>
      <c r="AV5" s="52">
        <v>38</v>
      </c>
      <c r="AW5" s="52">
        <v>39</v>
      </c>
      <c r="AX5" s="277">
        <v>40</v>
      </c>
      <c r="AY5" s="279"/>
      <c r="AZ5" s="52">
        <v>41</v>
      </c>
      <c r="BA5" s="52">
        <v>42</v>
      </c>
      <c r="BB5" s="52">
        <v>43</v>
      </c>
      <c r="BC5" s="277">
        <v>44</v>
      </c>
      <c r="BD5" s="279"/>
      <c r="BE5" s="52">
        <v>45</v>
      </c>
      <c r="BF5" s="52">
        <v>46</v>
      </c>
      <c r="BG5" s="52">
        <v>47</v>
      </c>
      <c r="BH5" s="277">
        <v>48</v>
      </c>
      <c r="BI5" s="279"/>
      <c r="BJ5" s="52">
        <v>49</v>
      </c>
      <c r="BK5" s="52">
        <v>50</v>
      </c>
      <c r="BL5" s="52">
        <v>51</v>
      </c>
      <c r="BM5" s="52">
        <v>52</v>
      </c>
    </row>
    <row r="6" spans="2:65" ht="24.95" customHeight="1" x14ac:dyDescent="0.2">
      <c r="B6" s="243">
        <v>1</v>
      </c>
      <c r="C6" s="244"/>
      <c r="D6" s="73" t="s">
        <v>126</v>
      </c>
      <c r="E6" s="73" t="s">
        <v>126</v>
      </c>
      <c r="F6" s="73" t="s">
        <v>126</v>
      </c>
      <c r="G6" s="73" t="s">
        <v>126</v>
      </c>
      <c r="H6" s="285" t="s">
        <v>126</v>
      </c>
      <c r="I6" s="286"/>
      <c r="J6" s="73" t="s">
        <v>126</v>
      </c>
      <c r="K6" s="73" t="s">
        <v>126</v>
      </c>
      <c r="L6" s="73" t="s">
        <v>126</v>
      </c>
      <c r="M6" s="285" t="s">
        <v>126</v>
      </c>
      <c r="N6" s="286"/>
      <c r="O6" s="73" t="s">
        <v>126</v>
      </c>
      <c r="P6" s="73" t="s">
        <v>126</v>
      </c>
      <c r="Q6" s="73" t="s">
        <v>126</v>
      </c>
      <c r="R6" s="73" t="s">
        <v>126</v>
      </c>
      <c r="S6" s="73" t="s">
        <v>126</v>
      </c>
      <c r="T6" s="73" t="s">
        <v>126</v>
      </c>
      <c r="U6" s="73" t="s">
        <v>126</v>
      </c>
      <c r="V6" s="73" t="s">
        <v>126</v>
      </c>
      <c r="W6" s="285" t="s">
        <v>130</v>
      </c>
      <c r="X6" s="286"/>
      <c r="Y6" s="73" t="s">
        <v>126</v>
      </c>
      <c r="Z6" s="73" t="s">
        <v>110</v>
      </c>
      <c r="AA6" s="74" t="s">
        <v>151</v>
      </c>
      <c r="AB6" s="285" t="s">
        <v>122</v>
      </c>
      <c r="AC6" s="286"/>
      <c r="AD6" s="75" t="s">
        <v>126</v>
      </c>
      <c r="AE6" s="73" t="s">
        <v>126</v>
      </c>
      <c r="AF6" s="73" t="s">
        <v>126</v>
      </c>
      <c r="AG6" s="285" t="s">
        <v>126</v>
      </c>
      <c r="AH6" s="286"/>
      <c r="AI6" s="73" t="s">
        <v>126</v>
      </c>
      <c r="AJ6" s="73" t="s">
        <v>126</v>
      </c>
      <c r="AK6" s="73" t="s">
        <v>126</v>
      </c>
      <c r="AL6" s="73" t="s">
        <v>126</v>
      </c>
      <c r="AM6" s="285" t="s">
        <v>126</v>
      </c>
      <c r="AN6" s="286"/>
      <c r="AO6" s="73" t="s">
        <v>126</v>
      </c>
      <c r="AP6" s="73" t="s">
        <v>126</v>
      </c>
      <c r="AQ6" s="73" t="s">
        <v>126</v>
      </c>
      <c r="AR6" s="285" t="s">
        <v>126</v>
      </c>
      <c r="AS6" s="286"/>
      <c r="AT6" s="73" t="s">
        <v>126</v>
      </c>
      <c r="AU6" s="73" t="s">
        <v>126</v>
      </c>
      <c r="AV6" s="73" t="s">
        <v>126</v>
      </c>
      <c r="AW6" s="73" t="s">
        <v>126</v>
      </c>
      <c r="AX6" s="285" t="s">
        <v>126</v>
      </c>
      <c r="AY6" s="286"/>
      <c r="AZ6" s="73" t="s">
        <v>126</v>
      </c>
      <c r="BA6" s="73" t="s">
        <v>110</v>
      </c>
      <c r="BB6" s="74" t="s">
        <v>151</v>
      </c>
      <c r="BC6" s="285" t="s">
        <v>122</v>
      </c>
      <c r="BD6" s="286"/>
      <c r="BE6" s="73" t="s">
        <v>122</v>
      </c>
      <c r="BF6" s="73" t="s">
        <v>122</v>
      </c>
      <c r="BG6" s="73" t="s">
        <v>122</v>
      </c>
      <c r="BH6" s="285" t="s">
        <v>122</v>
      </c>
      <c r="BI6" s="286"/>
      <c r="BJ6" s="73" t="s">
        <v>122</v>
      </c>
      <c r="BK6" s="73" t="s">
        <v>122</v>
      </c>
      <c r="BL6" s="73" t="s">
        <v>122</v>
      </c>
      <c r="BM6" s="73" t="s">
        <v>122</v>
      </c>
    </row>
    <row r="7" spans="2:65" ht="24.95" customHeight="1" x14ac:dyDescent="0.2">
      <c r="B7" s="245">
        <v>2</v>
      </c>
      <c r="C7" s="245"/>
      <c r="D7" s="73" t="s">
        <v>126</v>
      </c>
      <c r="E7" s="73" t="s">
        <v>126</v>
      </c>
      <c r="F7" s="73" t="s">
        <v>126</v>
      </c>
      <c r="G7" s="73" t="s">
        <v>126</v>
      </c>
      <c r="H7" s="285" t="s">
        <v>126</v>
      </c>
      <c r="I7" s="286"/>
      <c r="J7" s="73" t="s">
        <v>126</v>
      </c>
      <c r="K7" s="73" t="s">
        <v>126</v>
      </c>
      <c r="L7" s="73" t="s">
        <v>126</v>
      </c>
      <c r="M7" s="285" t="s">
        <v>126</v>
      </c>
      <c r="N7" s="286"/>
      <c r="O7" s="73" t="s">
        <v>126</v>
      </c>
      <c r="P7" s="73" t="s">
        <v>126</v>
      </c>
      <c r="Q7" s="73" t="s">
        <v>126</v>
      </c>
      <c r="R7" s="73" t="s">
        <v>126</v>
      </c>
      <c r="S7" s="73" t="s">
        <v>126</v>
      </c>
      <c r="T7" s="73" t="s">
        <v>126</v>
      </c>
      <c r="U7" s="73" t="s">
        <v>126</v>
      </c>
      <c r="V7" s="73" t="s">
        <v>126</v>
      </c>
      <c r="W7" s="285" t="s">
        <v>130</v>
      </c>
      <c r="X7" s="286"/>
      <c r="Y7" s="73" t="s">
        <v>126</v>
      </c>
      <c r="Z7" s="73" t="s">
        <v>110</v>
      </c>
      <c r="AA7" s="74" t="s">
        <v>151</v>
      </c>
      <c r="AB7" s="285" t="s">
        <v>122</v>
      </c>
      <c r="AC7" s="286"/>
      <c r="AD7" s="75" t="s">
        <v>126</v>
      </c>
      <c r="AE7" s="73" t="s">
        <v>126</v>
      </c>
      <c r="AF7" s="73" t="s">
        <v>126</v>
      </c>
      <c r="AG7" s="285" t="s">
        <v>126</v>
      </c>
      <c r="AH7" s="286"/>
      <c r="AI7" s="73" t="s">
        <v>126</v>
      </c>
      <c r="AJ7" s="73" t="s">
        <v>126</v>
      </c>
      <c r="AK7" s="73" t="s">
        <v>126</v>
      </c>
      <c r="AL7" s="73" t="s">
        <v>126</v>
      </c>
      <c r="AM7" s="285" t="s">
        <v>126</v>
      </c>
      <c r="AN7" s="286"/>
      <c r="AO7" s="73" t="s">
        <v>126</v>
      </c>
      <c r="AP7" s="76" t="s">
        <v>112</v>
      </c>
      <c r="AQ7" s="76" t="s">
        <v>112</v>
      </c>
      <c r="AR7" s="285" t="s">
        <v>126</v>
      </c>
      <c r="AS7" s="286"/>
      <c r="AT7" s="73" t="s">
        <v>126</v>
      </c>
      <c r="AU7" s="73" t="s">
        <v>126</v>
      </c>
      <c r="AV7" s="73" t="s">
        <v>126</v>
      </c>
      <c r="AW7" s="73" t="s">
        <v>126</v>
      </c>
      <c r="AX7" s="285" t="s">
        <v>126</v>
      </c>
      <c r="AY7" s="286"/>
      <c r="AZ7" s="73"/>
      <c r="BA7" s="73"/>
      <c r="BB7" s="74"/>
      <c r="BC7" s="285"/>
      <c r="BD7" s="286"/>
      <c r="BE7" s="73"/>
      <c r="BF7" s="73"/>
      <c r="BG7" s="73"/>
      <c r="BH7" s="285"/>
      <c r="BI7" s="286"/>
      <c r="BJ7" s="73"/>
      <c r="BK7" s="73"/>
      <c r="BL7" s="73"/>
      <c r="BM7" s="73"/>
    </row>
    <row r="8" spans="2:65" ht="12.75" customHeight="1" x14ac:dyDescent="0.2">
      <c r="B8" s="246"/>
      <c r="C8" s="246"/>
      <c r="D8" s="69"/>
      <c r="E8" s="69"/>
      <c r="F8" s="69"/>
      <c r="G8" s="69"/>
      <c r="H8" s="287"/>
      <c r="I8" s="287"/>
      <c r="J8" s="69"/>
      <c r="K8" s="69"/>
      <c r="L8" s="69"/>
      <c r="M8" s="287"/>
      <c r="N8" s="287"/>
      <c r="O8" s="69"/>
      <c r="P8" s="69"/>
      <c r="Q8" s="69"/>
      <c r="R8" s="69"/>
      <c r="S8" s="69"/>
      <c r="T8" s="69"/>
      <c r="U8" s="69"/>
      <c r="V8" s="69"/>
      <c r="W8" s="287"/>
      <c r="X8" s="287"/>
      <c r="Y8" s="69"/>
      <c r="Z8" s="69"/>
      <c r="AA8" s="69"/>
      <c r="AB8" s="287"/>
      <c r="AC8" s="287"/>
      <c r="AD8" s="70"/>
      <c r="AE8" s="69"/>
      <c r="AF8" s="69"/>
      <c r="AG8" s="287"/>
      <c r="AH8" s="287"/>
      <c r="AI8" s="69"/>
      <c r="AJ8" s="69"/>
      <c r="AK8" s="69"/>
      <c r="AL8" s="69"/>
      <c r="AM8" s="287"/>
      <c r="AN8" s="287"/>
      <c r="AO8" s="69"/>
      <c r="AP8" s="69"/>
      <c r="AQ8" s="69"/>
      <c r="AR8" s="287"/>
      <c r="AS8" s="287"/>
      <c r="AT8" s="69"/>
      <c r="AU8" s="69"/>
      <c r="AV8" s="69"/>
      <c r="AW8" s="69"/>
      <c r="AX8" s="287"/>
      <c r="AY8" s="287"/>
      <c r="AZ8" s="69"/>
      <c r="BA8" s="69"/>
      <c r="BB8" s="69"/>
      <c r="BC8" s="287"/>
      <c r="BD8" s="287"/>
      <c r="BE8" s="69"/>
      <c r="BF8" s="69"/>
      <c r="BG8" s="69"/>
      <c r="BH8" s="287"/>
      <c r="BI8" s="287"/>
      <c r="BJ8" s="69"/>
      <c r="BK8" s="69"/>
      <c r="BL8" s="69"/>
      <c r="BM8" s="69"/>
    </row>
    <row r="9" spans="2:65" ht="12.75" customHeight="1" x14ac:dyDescent="0.2">
      <c r="B9" s="246"/>
      <c r="C9" s="246"/>
      <c r="D9" s="69"/>
      <c r="E9" s="69"/>
      <c r="F9" s="69"/>
      <c r="G9" s="69"/>
      <c r="H9" s="287"/>
      <c r="I9" s="287"/>
      <c r="J9" s="69"/>
      <c r="K9" s="69"/>
      <c r="L9" s="69"/>
      <c r="M9" s="287"/>
      <c r="N9" s="287"/>
      <c r="O9" s="69"/>
      <c r="P9" s="69"/>
      <c r="Q9" s="69"/>
      <c r="R9" s="69"/>
      <c r="S9" s="69"/>
      <c r="T9" s="69"/>
      <c r="U9" s="69"/>
      <c r="V9" s="69"/>
      <c r="W9" s="287"/>
      <c r="X9" s="287"/>
      <c r="Y9" s="69"/>
      <c r="Z9" s="69"/>
      <c r="AA9" s="69"/>
      <c r="AB9" s="287"/>
      <c r="AC9" s="287"/>
      <c r="AD9" s="70"/>
      <c r="AE9" s="69"/>
      <c r="AF9" s="69"/>
      <c r="AG9" s="287"/>
      <c r="AH9" s="287"/>
      <c r="AI9" s="69"/>
      <c r="AJ9" s="69"/>
      <c r="AK9" s="69"/>
      <c r="AL9" s="69"/>
      <c r="AM9" s="287"/>
      <c r="AN9" s="287"/>
      <c r="AO9" s="69"/>
      <c r="AP9" s="69"/>
      <c r="AQ9" s="69"/>
      <c r="AR9" s="287"/>
      <c r="AS9" s="287"/>
      <c r="AT9" s="70"/>
      <c r="AU9" s="70"/>
      <c r="AV9" s="71"/>
      <c r="AW9" s="72"/>
      <c r="AX9" s="288"/>
      <c r="AY9" s="288"/>
      <c r="AZ9" s="72"/>
      <c r="BA9" s="72"/>
      <c r="BB9" s="72"/>
      <c r="BC9" s="288"/>
      <c r="BD9" s="288"/>
      <c r="BE9" s="70"/>
      <c r="BF9" s="69"/>
      <c r="BG9" s="69"/>
      <c r="BH9" s="287"/>
      <c r="BI9" s="287"/>
      <c r="BJ9" s="69"/>
      <c r="BK9" s="69"/>
      <c r="BL9" s="69"/>
      <c r="BM9" s="69"/>
    </row>
    <row r="10" spans="2:65" ht="7.5" customHeight="1" x14ac:dyDescent="0.2">
      <c r="B10" s="7"/>
      <c r="C10" s="5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55"/>
      <c r="AD10" s="5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56"/>
      <c r="AW10" s="56"/>
      <c r="AX10" s="56"/>
      <c r="AY10" s="56"/>
      <c r="AZ10" s="56"/>
      <c r="BA10" s="56"/>
      <c r="BB10" s="56"/>
      <c r="BC10" s="56"/>
      <c r="BD10" s="46"/>
      <c r="BE10" s="46"/>
      <c r="BF10" s="46"/>
      <c r="BG10" s="46"/>
      <c r="BH10" s="46"/>
      <c r="BI10" s="46"/>
      <c r="BJ10" s="46"/>
      <c r="BK10" s="46"/>
      <c r="BL10" s="46"/>
      <c r="BM10" s="46"/>
    </row>
    <row r="11" spans="2:65" x14ac:dyDescent="0.2">
      <c r="B11" s="7"/>
      <c r="C11" s="6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2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2:65" ht="13.3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2:65" ht="13.35" customHeight="1" x14ac:dyDescent="0.2">
      <c r="B14" s="7"/>
      <c r="C14" s="281" t="s">
        <v>123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</row>
    <row r="15" spans="2:65" ht="9.9499999999999993" customHeight="1" x14ac:dyDescent="0.2">
      <c r="B15" s="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</row>
    <row r="16" spans="2:65" ht="23.45" customHeight="1" x14ac:dyDescent="0.2">
      <c r="B16" s="7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5" t="s">
        <v>7</v>
      </c>
      <c r="T16" s="256"/>
      <c r="U16" s="256"/>
      <c r="V16" s="256"/>
      <c r="W16" s="256"/>
      <c r="X16" s="256"/>
      <c r="Y16" s="257"/>
      <c r="Z16" s="258" t="s">
        <v>8</v>
      </c>
      <c r="AA16" s="258"/>
      <c r="AB16" s="258"/>
      <c r="AC16" s="258"/>
      <c r="AD16" s="258"/>
      <c r="AE16" s="258"/>
      <c r="AF16" s="258"/>
      <c r="AG16" s="295" t="s">
        <v>104</v>
      </c>
      <c r="AH16" s="296"/>
      <c r="AI16" s="297"/>
      <c r="AJ16" s="67"/>
      <c r="AK16" s="67"/>
      <c r="AL16" s="67"/>
      <c r="AM16" s="67"/>
      <c r="AN16" s="67"/>
      <c r="AO16" s="265"/>
      <c r="AP16" s="265"/>
      <c r="AQ16" s="265"/>
      <c r="AR16" s="265"/>
      <c r="AS16" s="265"/>
      <c r="AT16" s="265"/>
      <c r="AU16" s="265"/>
      <c r="AV16" s="265"/>
      <c r="AW16" s="265"/>
      <c r="AX16" s="58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</row>
    <row r="17" spans="2:65" ht="15" customHeight="1" x14ac:dyDescent="0.2">
      <c r="B17" s="7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66" t="s">
        <v>105</v>
      </c>
      <c r="T17" s="266"/>
      <c r="U17" s="292" t="s">
        <v>106</v>
      </c>
      <c r="V17" s="293"/>
      <c r="W17" s="261" t="s">
        <v>107</v>
      </c>
      <c r="X17" s="262"/>
      <c r="Y17" s="263"/>
      <c r="Z17" s="266" t="s">
        <v>108</v>
      </c>
      <c r="AA17" s="266"/>
      <c r="AB17" s="292" t="s">
        <v>109</v>
      </c>
      <c r="AC17" s="294"/>
      <c r="AD17" s="293"/>
      <c r="AE17" s="267" t="s">
        <v>107</v>
      </c>
      <c r="AF17" s="267"/>
      <c r="AG17" s="298"/>
      <c r="AH17" s="299"/>
      <c r="AI17" s="30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65"/>
      <c r="AW17" s="265"/>
      <c r="AX17" s="58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</row>
    <row r="18" spans="2:65" ht="14.1" customHeight="1" x14ac:dyDescent="0.2">
      <c r="B18" s="7"/>
      <c r="C18" s="60" t="s">
        <v>126</v>
      </c>
      <c r="D18" s="268" t="s">
        <v>34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70"/>
      <c r="S18" s="271">
        <v>18</v>
      </c>
      <c r="T18" s="272"/>
      <c r="U18" s="271">
        <v>19</v>
      </c>
      <c r="V18" s="272"/>
      <c r="W18" s="248" t="s">
        <v>159</v>
      </c>
      <c r="X18" s="260"/>
      <c r="Y18" s="249"/>
      <c r="Z18" s="274" t="s">
        <v>158</v>
      </c>
      <c r="AA18" s="275"/>
      <c r="AB18" s="274"/>
      <c r="AC18" s="276"/>
      <c r="AD18" s="275"/>
      <c r="AE18" s="248"/>
      <c r="AF18" s="249"/>
      <c r="AG18" s="248"/>
      <c r="AH18" s="260"/>
      <c r="AI18" s="249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61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</row>
    <row r="19" spans="2:65" x14ac:dyDescent="0.2">
      <c r="B19" s="7"/>
      <c r="C19" s="63" t="s">
        <v>110</v>
      </c>
      <c r="D19" s="251" t="s">
        <v>111</v>
      </c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2">
        <v>1</v>
      </c>
      <c r="T19" s="253"/>
      <c r="U19" s="253"/>
      <c r="V19" s="253"/>
      <c r="W19" s="248"/>
      <c r="X19" s="260"/>
      <c r="Y19" s="249"/>
      <c r="Z19" s="264"/>
      <c r="AA19" s="264"/>
      <c r="AB19" s="274"/>
      <c r="AC19" s="276"/>
      <c r="AD19" s="275"/>
      <c r="AE19" s="259"/>
      <c r="AF19" s="259"/>
      <c r="AG19" s="248"/>
      <c r="AH19" s="260"/>
      <c r="AI19" s="249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61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</row>
    <row r="20" spans="2:65" x14ac:dyDescent="0.2">
      <c r="B20" s="7"/>
      <c r="C20" s="63" t="s">
        <v>129</v>
      </c>
      <c r="D20" s="268" t="s">
        <v>132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1">
        <v>1</v>
      </c>
      <c r="T20" s="272"/>
      <c r="U20" s="273"/>
      <c r="V20" s="272"/>
      <c r="W20" s="77"/>
      <c r="X20" s="79"/>
      <c r="Y20" s="78"/>
      <c r="Z20" s="274"/>
      <c r="AA20" s="275"/>
      <c r="AB20" s="82"/>
      <c r="AC20" s="84"/>
      <c r="AD20" s="83"/>
      <c r="AE20" s="248"/>
      <c r="AF20" s="249"/>
      <c r="AG20" s="77"/>
      <c r="AH20" s="79"/>
      <c r="AI20" s="78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61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</row>
    <row r="21" spans="2:65" x14ac:dyDescent="0.2">
      <c r="B21" s="7"/>
      <c r="C21" s="63" t="s">
        <v>112</v>
      </c>
      <c r="D21" s="251" t="s">
        <v>113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3"/>
      <c r="T21" s="253"/>
      <c r="U21" s="253"/>
      <c r="V21" s="253"/>
      <c r="W21" s="248"/>
      <c r="X21" s="260"/>
      <c r="Y21" s="249"/>
      <c r="Z21" s="264"/>
      <c r="AA21" s="264"/>
      <c r="AB21" s="274"/>
      <c r="AC21" s="276"/>
      <c r="AD21" s="275"/>
      <c r="AE21" s="259"/>
      <c r="AF21" s="259"/>
      <c r="AG21" s="248"/>
      <c r="AH21" s="260"/>
      <c r="AI21" s="249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61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</row>
    <row r="22" spans="2:65" x14ac:dyDescent="0.2">
      <c r="B22" s="7"/>
      <c r="C22" s="63" t="s">
        <v>114</v>
      </c>
      <c r="D22" s="251" t="s">
        <v>115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3"/>
      <c r="T22" s="253"/>
      <c r="U22" s="253"/>
      <c r="V22" s="253"/>
      <c r="W22" s="248"/>
      <c r="X22" s="260"/>
      <c r="Y22" s="249"/>
      <c r="Z22" s="264"/>
      <c r="AA22" s="264"/>
      <c r="AB22" s="274"/>
      <c r="AC22" s="276"/>
      <c r="AD22" s="275"/>
      <c r="AE22" s="259"/>
      <c r="AF22" s="259"/>
      <c r="AG22" s="248"/>
      <c r="AH22" s="260"/>
      <c r="AI22" s="249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61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</row>
    <row r="23" spans="2:65" ht="13.5" customHeight="1" x14ac:dyDescent="0.2">
      <c r="B23" s="7"/>
      <c r="C23" s="63" t="s">
        <v>116</v>
      </c>
      <c r="D23" s="251" t="s">
        <v>117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3"/>
      <c r="T23" s="253"/>
      <c r="U23" s="253"/>
      <c r="V23" s="253"/>
      <c r="W23" s="248"/>
      <c r="X23" s="260"/>
      <c r="Y23" s="249"/>
      <c r="Z23" s="264"/>
      <c r="AA23" s="264"/>
      <c r="AB23" s="82"/>
      <c r="AC23" s="84"/>
      <c r="AD23" s="83"/>
      <c r="AE23" s="259"/>
      <c r="AF23" s="259"/>
      <c r="AG23" s="248"/>
      <c r="AH23" s="260"/>
      <c r="AI23" s="249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61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</row>
    <row r="24" spans="2:65" ht="27" customHeight="1" x14ac:dyDescent="0.2">
      <c r="B24" s="7"/>
      <c r="C24" s="63" t="s">
        <v>118</v>
      </c>
      <c r="D24" s="251" t="s">
        <v>119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3"/>
      <c r="T24" s="253"/>
      <c r="U24" s="253"/>
      <c r="V24" s="253"/>
      <c r="W24" s="248"/>
      <c r="X24" s="260"/>
      <c r="Y24" s="249"/>
      <c r="Z24" s="264"/>
      <c r="AA24" s="264"/>
      <c r="AB24" s="274"/>
      <c r="AC24" s="276"/>
      <c r="AD24" s="275"/>
      <c r="AE24" s="259"/>
      <c r="AF24" s="259"/>
      <c r="AG24" s="248"/>
      <c r="AH24" s="260"/>
      <c r="AI24" s="249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</row>
    <row r="25" spans="2:65" ht="27" customHeight="1" x14ac:dyDescent="0.2">
      <c r="B25" s="7"/>
      <c r="C25" s="63" t="s">
        <v>120</v>
      </c>
      <c r="D25" s="251" t="s">
        <v>121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3"/>
      <c r="T25" s="253"/>
      <c r="U25" s="253"/>
      <c r="V25" s="253"/>
      <c r="W25" s="248"/>
      <c r="X25" s="260"/>
      <c r="Y25" s="249"/>
      <c r="Z25" s="264"/>
      <c r="AA25" s="264"/>
      <c r="AB25" s="274"/>
      <c r="AC25" s="276"/>
      <c r="AD25" s="275"/>
      <c r="AE25" s="259"/>
      <c r="AF25" s="259"/>
      <c r="AG25" s="248"/>
      <c r="AH25" s="260"/>
      <c r="AI25" s="249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61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</row>
    <row r="26" spans="2:65" x14ac:dyDescent="0.2">
      <c r="B26" s="7"/>
      <c r="C26" s="63" t="s">
        <v>122</v>
      </c>
      <c r="D26" s="268" t="s">
        <v>35</v>
      </c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70"/>
      <c r="S26" s="271">
        <v>1</v>
      </c>
      <c r="T26" s="272"/>
      <c r="U26" s="273"/>
      <c r="V26" s="272"/>
      <c r="W26" s="248"/>
      <c r="X26" s="260"/>
      <c r="Y26" s="249"/>
      <c r="Z26" s="274"/>
      <c r="AA26" s="275"/>
      <c r="AB26" s="274"/>
      <c r="AC26" s="276"/>
      <c r="AD26" s="275"/>
      <c r="AE26" s="248"/>
      <c r="AF26" s="249"/>
      <c r="AG26" s="248"/>
      <c r="AH26" s="260"/>
      <c r="AI26" s="249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61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</row>
    <row r="27" spans="2:65" x14ac:dyDescent="0.2">
      <c r="B27" s="7"/>
      <c r="C27" s="63" t="s">
        <v>130</v>
      </c>
      <c r="D27" s="268" t="s">
        <v>133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70"/>
      <c r="S27" s="90">
        <v>1</v>
      </c>
      <c r="T27" s="81"/>
      <c r="U27" s="80"/>
      <c r="V27" s="81"/>
      <c r="W27" s="77"/>
      <c r="X27" s="79"/>
      <c r="Y27" s="78"/>
      <c r="Z27" s="82"/>
      <c r="AA27" s="83"/>
      <c r="AB27" s="82"/>
      <c r="AC27" s="84"/>
      <c r="AD27" s="83"/>
      <c r="AE27" s="77"/>
      <c r="AF27" s="78"/>
      <c r="AG27" s="77"/>
      <c r="AH27" s="79"/>
      <c r="AI27" s="7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1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</row>
    <row r="28" spans="2:65" x14ac:dyDescent="0.2">
      <c r="B28" s="7"/>
      <c r="C28" s="236" t="s">
        <v>104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7"/>
      <c r="T28" s="237"/>
      <c r="U28" s="237"/>
      <c r="V28" s="237"/>
      <c r="W28" s="239"/>
      <c r="X28" s="240"/>
      <c r="Y28" s="241"/>
      <c r="Z28" s="237"/>
      <c r="AA28" s="237"/>
      <c r="AB28" s="289"/>
      <c r="AC28" s="290"/>
      <c r="AD28" s="291"/>
      <c r="AE28" s="238"/>
      <c r="AF28" s="238"/>
      <c r="AG28" s="239"/>
      <c r="AH28" s="240"/>
      <c r="AI28" s="241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1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x14ac:dyDescent="0.2">
      <c r="B29" s="7"/>
      <c r="C29" s="64"/>
      <c r="D29" s="7" t="s">
        <v>131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</sheetData>
  <mergeCells count="223">
    <mergeCell ref="AG16:AI17"/>
    <mergeCell ref="AO22:AP22"/>
    <mergeCell ref="AL22:AN22"/>
    <mergeCell ref="AJ22:AK22"/>
    <mergeCell ref="AG22:AI22"/>
    <mergeCell ref="AG21:AI21"/>
    <mergeCell ref="AQ20:AS20"/>
    <mergeCell ref="AO20:AP20"/>
    <mergeCell ref="AG19:AI19"/>
    <mergeCell ref="AG18:AI18"/>
    <mergeCell ref="AQ22:AS22"/>
    <mergeCell ref="AJ20:AK20"/>
    <mergeCell ref="AL20:AN20"/>
    <mergeCell ref="AG26:AI26"/>
    <mergeCell ref="AQ25:AS25"/>
    <mergeCell ref="AO25:AP25"/>
    <mergeCell ref="AL25:AN25"/>
    <mergeCell ref="AJ25:AK25"/>
    <mergeCell ref="AG25:AI25"/>
    <mergeCell ref="AQ24:AS24"/>
    <mergeCell ref="AO24:AP24"/>
    <mergeCell ref="AL24:AN24"/>
    <mergeCell ref="AJ24:AK24"/>
    <mergeCell ref="AG24:AI24"/>
    <mergeCell ref="D27:R27"/>
    <mergeCell ref="AB26:AD26"/>
    <mergeCell ref="AB28:AD28"/>
    <mergeCell ref="W26:Y26"/>
    <mergeCell ref="W28:Y28"/>
    <mergeCell ref="U17:V17"/>
    <mergeCell ref="AB17:AD17"/>
    <mergeCell ref="AB18:AD18"/>
    <mergeCell ref="AB19:AD19"/>
    <mergeCell ref="AB21:AD21"/>
    <mergeCell ref="AB22:AD22"/>
    <mergeCell ref="Z19:AA19"/>
    <mergeCell ref="D26:R26"/>
    <mergeCell ref="S26:T26"/>
    <mergeCell ref="U26:V26"/>
    <mergeCell ref="Z26:AA26"/>
    <mergeCell ref="D22:R22"/>
    <mergeCell ref="S22:T22"/>
    <mergeCell ref="U22:V22"/>
    <mergeCell ref="Z22:AA22"/>
    <mergeCell ref="BC5:BD5"/>
    <mergeCell ref="BC6:BD6"/>
    <mergeCell ref="BC7:BD7"/>
    <mergeCell ref="BC8:BD8"/>
    <mergeCell ref="BC9:BD9"/>
    <mergeCell ref="AY4:BC4"/>
    <mergeCell ref="AE19:AF19"/>
    <mergeCell ref="W19:Y19"/>
    <mergeCell ref="BH5:BI5"/>
    <mergeCell ref="BH6:BI6"/>
    <mergeCell ref="BH7:BI7"/>
    <mergeCell ref="BH8:BI8"/>
    <mergeCell ref="BH9:BI9"/>
    <mergeCell ref="BD4:BH4"/>
    <mergeCell ref="BI4:BM4"/>
    <mergeCell ref="AX5:AY5"/>
    <mergeCell ref="AX6:AY6"/>
    <mergeCell ref="AX7:AY7"/>
    <mergeCell ref="AX8:AY8"/>
    <mergeCell ref="AX9:AY9"/>
    <mergeCell ref="AS4:AX4"/>
    <mergeCell ref="AR5:AS5"/>
    <mergeCell ref="AR6:AS6"/>
    <mergeCell ref="AR7:AS7"/>
    <mergeCell ref="M8:N8"/>
    <mergeCell ref="M9:N9"/>
    <mergeCell ref="AG5:AH5"/>
    <mergeCell ref="AG6:AH6"/>
    <mergeCell ref="AG7:AH7"/>
    <mergeCell ref="AG8:AH8"/>
    <mergeCell ref="AG9:AH9"/>
    <mergeCell ref="AC4:AG4"/>
    <mergeCell ref="AM9:AN9"/>
    <mergeCell ref="AH4:AM4"/>
    <mergeCell ref="AN4:AR4"/>
    <mergeCell ref="AR8:AS8"/>
    <mergeCell ref="AR9:AS9"/>
    <mergeCell ref="AM5:AN5"/>
    <mergeCell ref="AM6:AN6"/>
    <mergeCell ref="AM7:AN7"/>
    <mergeCell ref="AM8:AN8"/>
    <mergeCell ref="C14:BM14"/>
    <mergeCell ref="AO16:AU16"/>
    <mergeCell ref="H5:I5"/>
    <mergeCell ref="D4:H4"/>
    <mergeCell ref="I4:M4"/>
    <mergeCell ref="H6:I6"/>
    <mergeCell ref="H7:I7"/>
    <mergeCell ref="H8:I8"/>
    <mergeCell ref="H9:I9"/>
    <mergeCell ref="AB5:AC5"/>
    <mergeCell ref="AB6:AC6"/>
    <mergeCell ref="AB7:AC7"/>
    <mergeCell ref="AB8:AC8"/>
    <mergeCell ref="AB9:AC9"/>
    <mergeCell ref="X4:AB4"/>
    <mergeCell ref="W5:X5"/>
    <mergeCell ref="W6:X6"/>
    <mergeCell ref="W7:X7"/>
    <mergeCell ref="W8:X8"/>
    <mergeCell ref="W9:X9"/>
    <mergeCell ref="S4:W4"/>
    <mergeCell ref="M5:N5"/>
    <mergeCell ref="M6:N6"/>
    <mergeCell ref="M7:N7"/>
    <mergeCell ref="AT22:AU22"/>
    <mergeCell ref="AV22:AW22"/>
    <mergeCell ref="AJ21:AK21"/>
    <mergeCell ref="AL21:AN21"/>
    <mergeCell ref="AO21:AP21"/>
    <mergeCell ref="N4:R4"/>
    <mergeCell ref="B4:B5"/>
    <mergeCell ref="AV26:AW26"/>
    <mergeCell ref="AT26:AU26"/>
    <mergeCell ref="AQ26:AS26"/>
    <mergeCell ref="AO26:AP26"/>
    <mergeCell ref="AL26:AN26"/>
    <mergeCell ref="D18:R18"/>
    <mergeCell ref="S18:T18"/>
    <mergeCell ref="U18:V18"/>
    <mergeCell ref="Z18:AA18"/>
    <mergeCell ref="AE18:AF18"/>
    <mergeCell ref="AJ18:AK18"/>
    <mergeCell ref="AL18:AN18"/>
    <mergeCell ref="AO18:AP18"/>
    <mergeCell ref="AQ18:AS18"/>
    <mergeCell ref="AT18:AU18"/>
    <mergeCell ref="AV18:AW18"/>
    <mergeCell ref="AT25:AU25"/>
    <mergeCell ref="AV25:AW25"/>
    <mergeCell ref="AT24:AU24"/>
    <mergeCell ref="AV24:AW24"/>
    <mergeCell ref="AJ23:AK23"/>
    <mergeCell ref="AL23:AN23"/>
    <mergeCell ref="AO23:AP23"/>
    <mergeCell ref="AQ23:AS23"/>
    <mergeCell ref="AT23:AU23"/>
    <mergeCell ref="AV23:AW23"/>
    <mergeCell ref="AG23:AI23"/>
    <mergeCell ref="D25:R25"/>
    <mergeCell ref="S25:T25"/>
    <mergeCell ref="U25:V25"/>
    <mergeCell ref="Z25:AA25"/>
    <mergeCell ref="AE25:AF25"/>
    <mergeCell ref="D24:R24"/>
    <mergeCell ref="S24:T24"/>
    <mergeCell ref="U24:V24"/>
    <mergeCell ref="Z24:AA24"/>
    <mergeCell ref="AE24:AF24"/>
    <mergeCell ref="W24:Y24"/>
    <mergeCell ref="W25:Y25"/>
    <mergeCell ref="AB25:AD25"/>
    <mergeCell ref="AB24:AD24"/>
    <mergeCell ref="D23:R23"/>
    <mergeCell ref="S23:T23"/>
    <mergeCell ref="U23:V23"/>
    <mergeCell ref="Z23:AA23"/>
    <mergeCell ref="AE23:AF23"/>
    <mergeCell ref="W23:Y23"/>
    <mergeCell ref="AE22:AF22"/>
    <mergeCell ref="W22:Y22"/>
    <mergeCell ref="W17:Y17"/>
    <mergeCell ref="W18:Y18"/>
    <mergeCell ref="AQ21:AS21"/>
    <mergeCell ref="AT21:AU21"/>
    <mergeCell ref="AV21:AW21"/>
    <mergeCell ref="D21:R21"/>
    <mergeCell ref="S21:T21"/>
    <mergeCell ref="U21:V21"/>
    <mergeCell ref="Z21:AA21"/>
    <mergeCell ref="AE21:AF21"/>
    <mergeCell ref="W21:Y21"/>
    <mergeCell ref="AV16:AW17"/>
    <mergeCell ref="S17:T17"/>
    <mergeCell ref="Z17:AA17"/>
    <mergeCell ref="AE17:AF17"/>
    <mergeCell ref="AT20:AU20"/>
    <mergeCell ref="AV20:AW20"/>
    <mergeCell ref="D20:R20"/>
    <mergeCell ref="S20:T20"/>
    <mergeCell ref="U20:V20"/>
    <mergeCell ref="Z20:AA20"/>
    <mergeCell ref="AE20:AF20"/>
    <mergeCell ref="C2:BM2"/>
    <mergeCell ref="B6:C6"/>
    <mergeCell ref="B7:C7"/>
    <mergeCell ref="B8:C8"/>
    <mergeCell ref="B9:C9"/>
    <mergeCell ref="AJ26:AK26"/>
    <mergeCell ref="AE26:AF26"/>
    <mergeCell ref="AJ17:AK17"/>
    <mergeCell ref="AL17:AN17"/>
    <mergeCell ref="AV19:AW19"/>
    <mergeCell ref="D19:R19"/>
    <mergeCell ref="S19:T19"/>
    <mergeCell ref="U19:V19"/>
    <mergeCell ref="AO17:AP17"/>
    <mergeCell ref="AQ17:AS17"/>
    <mergeCell ref="AT17:AU17"/>
    <mergeCell ref="C16:R17"/>
    <mergeCell ref="S16:Y16"/>
    <mergeCell ref="Z16:AF16"/>
    <mergeCell ref="AJ19:AK19"/>
    <mergeCell ref="AL19:AN19"/>
    <mergeCell ref="AO19:AP19"/>
    <mergeCell ref="AQ19:AS19"/>
    <mergeCell ref="AT19:AU19"/>
    <mergeCell ref="AL28:AN28"/>
    <mergeCell ref="AO28:AP28"/>
    <mergeCell ref="AQ28:AS28"/>
    <mergeCell ref="AT28:AU28"/>
    <mergeCell ref="AV28:AW28"/>
    <mergeCell ref="C28:R28"/>
    <mergeCell ref="S28:T28"/>
    <mergeCell ref="U28:V28"/>
    <mergeCell ref="Z28:AA28"/>
    <mergeCell ref="AE28:AF28"/>
    <mergeCell ref="AJ28:AK28"/>
    <mergeCell ref="AG28:AI28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4"/>
  <sheetViews>
    <sheetView tabSelected="1" zoomScaleNormal="100" zoomScaleSheetLayoutView="100" workbookViewId="0">
      <selection activeCell="N9" sqref="N9"/>
    </sheetView>
  </sheetViews>
  <sheetFormatPr defaultRowHeight="12.75" x14ac:dyDescent="0.2"/>
  <cols>
    <col min="1" max="1" width="8.1640625" customWidth="1"/>
    <col min="2" max="2" width="3.33203125" customWidth="1"/>
    <col min="3" max="3" width="17.83203125" customWidth="1"/>
    <col min="4" max="4" width="53" customWidth="1"/>
    <col min="5" max="5" width="7.6640625" customWidth="1"/>
    <col min="6" max="6" width="6.1640625" customWidth="1"/>
    <col min="7" max="7" width="4.33203125" customWidth="1"/>
    <col min="8" max="8" width="4.1640625" customWidth="1"/>
    <col min="9" max="12" width="7.83203125" customWidth="1"/>
    <col min="13" max="13" width="5.33203125" customWidth="1"/>
    <col min="14" max="15" width="7.83203125" customWidth="1"/>
    <col min="16" max="16" width="8.83203125" customWidth="1"/>
    <col min="17" max="20" width="7.83203125" customWidth="1"/>
  </cols>
  <sheetData>
    <row r="1" spans="1:21" ht="18" customHeight="1" x14ac:dyDescent="0.2">
      <c r="A1" s="315" t="s">
        <v>74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1" ht="28.7" customHeight="1" x14ac:dyDescent="0.2">
      <c r="A2" s="304" t="s">
        <v>43</v>
      </c>
      <c r="B2" s="303" t="s">
        <v>36</v>
      </c>
      <c r="C2" s="322" t="s">
        <v>44</v>
      </c>
      <c r="D2" s="322" t="s">
        <v>9</v>
      </c>
      <c r="E2" s="322" t="s">
        <v>5</v>
      </c>
      <c r="F2" s="322"/>
      <c r="G2" s="322"/>
      <c r="H2" s="322"/>
      <c r="I2" s="303" t="s">
        <v>58</v>
      </c>
      <c r="J2" s="303" t="s">
        <v>42</v>
      </c>
      <c r="K2" s="301" t="s">
        <v>68</v>
      </c>
      <c r="L2" s="302"/>
      <c r="M2" s="302"/>
      <c r="N2" s="302"/>
      <c r="O2" s="322" t="s">
        <v>13</v>
      </c>
      <c r="P2" s="304" t="s">
        <v>59</v>
      </c>
      <c r="Q2" s="323" t="s">
        <v>7</v>
      </c>
      <c r="R2" s="324"/>
      <c r="S2" s="325" t="s">
        <v>8</v>
      </c>
      <c r="T2" s="326"/>
      <c r="U2" s="187" t="s">
        <v>205</v>
      </c>
    </row>
    <row r="3" spans="1:21" ht="22.7" customHeight="1" x14ac:dyDescent="0.2">
      <c r="A3" s="320"/>
      <c r="B3" s="303"/>
      <c r="C3" s="322"/>
      <c r="D3" s="322"/>
      <c r="E3" s="322"/>
      <c r="F3" s="322"/>
      <c r="G3" s="322"/>
      <c r="H3" s="322"/>
      <c r="I3" s="303"/>
      <c r="J3" s="303"/>
      <c r="K3" s="303" t="s">
        <v>40</v>
      </c>
      <c r="L3" s="302" t="s">
        <v>39</v>
      </c>
      <c r="M3" s="302"/>
      <c r="N3" s="302"/>
      <c r="O3" s="322"/>
      <c r="P3" s="320"/>
      <c r="Q3" s="11" t="s">
        <v>60</v>
      </c>
      <c r="R3" s="8" t="s">
        <v>61</v>
      </c>
      <c r="S3" s="8" t="s">
        <v>62</v>
      </c>
      <c r="T3" s="65" t="s">
        <v>63</v>
      </c>
      <c r="U3" s="187" t="s">
        <v>206</v>
      </c>
    </row>
    <row r="4" spans="1:21" ht="65.45" customHeight="1" x14ac:dyDescent="0.2">
      <c r="A4" s="321"/>
      <c r="B4" s="303"/>
      <c r="C4" s="322"/>
      <c r="D4" s="322"/>
      <c r="E4" s="45" t="s">
        <v>67</v>
      </c>
      <c r="F4" s="42" t="s">
        <v>10</v>
      </c>
      <c r="G4" s="45" t="s">
        <v>11</v>
      </c>
      <c r="H4" s="9" t="s">
        <v>12</v>
      </c>
      <c r="I4" s="304"/>
      <c r="J4" s="304"/>
      <c r="K4" s="304"/>
      <c r="L4" s="16" t="s">
        <v>41</v>
      </c>
      <c r="M4" s="14" t="s">
        <v>37</v>
      </c>
      <c r="N4" s="15" t="s">
        <v>38</v>
      </c>
      <c r="O4" s="327"/>
      <c r="P4" s="320"/>
      <c r="Q4" s="13" t="s">
        <v>6</v>
      </c>
      <c r="R4" s="12" t="s">
        <v>6</v>
      </c>
      <c r="S4" s="12" t="s">
        <v>6</v>
      </c>
      <c r="T4" s="66" t="s">
        <v>6</v>
      </c>
      <c r="U4" s="187" t="s">
        <v>6</v>
      </c>
    </row>
    <row r="5" spans="1:21" ht="14.25" x14ac:dyDescent="0.2">
      <c r="A5" s="42"/>
      <c r="B5" s="308" t="s">
        <v>98</v>
      </c>
      <c r="C5" s="309"/>
      <c r="D5" s="309"/>
      <c r="E5" s="309"/>
      <c r="F5" s="309"/>
      <c r="G5" s="309"/>
      <c r="H5" s="309"/>
      <c r="I5" s="95">
        <f>SUM(I7,I41,I48,I52)</f>
        <v>126</v>
      </c>
      <c r="J5" s="95">
        <f t="shared" ref="J5:O5" si="0">SUM(J7,J41,J48,J52)</f>
        <v>4536</v>
      </c>
      <c r="K5" s="95">
        <f t="shared" si="0"/>
        <v>320</v>
      </c>
      <c r="L5" s="95">
        <f t="shared" si="0"/>
        <v>142</v>
      </c>
      <c r="M5" s="95"/>
      <c r="N5" s="95">
        <f t="shared" si="0"/>
        <v>178</v>
      </c>
      <c r="O5" s="95">
        <f t="shared" si="0"/>
        <v>2776</v>
      </c>
      <c r="P5" s="89"/>
      <c r="Q5" s="85"/>
      <c r="R5" s="85"/>
      <c r="S5" s="85"/>
      <c r="T5" s="86"/>
      <c r="U5" s="85"/>
    </row>
    <row r="6" spans="1:21" s="6" customFormat="1" ht="14.25" x14ac:dyDescent="0.2">
      <c r="A6" s="49"/>
      <c r="B6" s="308" t="s">
        <v>103</v>
      </c>
      <c r="C6" s="309"/>
      <c r="D6" s="309"/>
      <c r="E6" s="309"/>
      <c r="F6" s="309"/>
      <c r="G6" s="309"/>
      <c r="H6" s="309"/>
      <c r="I6" s="95">
        <f>SUM(I7,I41,I48)</f>
        <v>120</v>
      </c>
      <c r="J6" s="95">
        <f>SUM(J7,J41,J48)</f>
        <v>4320</v>
      </c>
      <c r="K6" s="95">
        <f t="shared" ref="K6:U6" si="1">SUM(K7,K41,K48)</f>
        <v>296</v>
      </c>
      <c r="L6" s="95">
        <f t="shared" si="1"/>
        <v>130</v>
      </c>
      <c r="M6" s="95"/>
      <c r="N6" s="95">
        <f t="shared" si="1"/>
        <v>166</v>
      </c>
      <c r="O6" s="95">
        <f t="shared" si="1"/>
        <v>2584</v>
      </c>
      <c r="P6" s="336">
        <f t="shared" si="1"/>
        <v>1440</v>
      </c>
      <c r="Q6" s="95">
        <f t="shared" si="1"/>
        <v>30</v>
      </c>
      <c r="R6" s="95">
        <f t="shared" si="1"/>
        <v>30</v>
      </c>
      <c r="S6" s="95">
        <f t="shared" si="1"/>
        <v>30</v>
      </c>
      <c r="T6" s="95">
        <f t="shared" si="1"/>
        <v>14</v>
      </c>
      <c r="U6" s="95">
        <f t="shared" si="1"/>
        <v>16</v>
      </c>
    </row>
    <row r="7" spans="1:21" s="6" customFormat="1" ht="14.25" x14ac:dyDescent="0.2">
      <c r="A7" s="10"/>
      <c r="B7" s="310" t="s">
        <v>14</v>
      </c>
      <c r="C7" s="311"/>
      <c r="D7" s="311"/>
      <c r="E7" s="311"/>
      <c r="F7" s="311"/>
      <c r="G7" s="311"/>
      <c r="H7" s="311"/>
      <c r="I7" s="87">
        <f t="shared" ref="I7:U7" si="2">SUM(I8+I22)</f>
        <v>74</v>
      </c>
      <c r="J7" s="87">
        <f>SUM(J8+J22)</f>
        <v>2664</v>
      </c>
      <c r="K7" s="87">
        <f t="shared" si="2"/>
        <v>296</v>
      </c>
      <c r="L7" s="87">
        <f t="shared" si="2"/>
        <v>130</v>
      </c>
      <c r="M7" s="87"/>
      <c r="N7" s="87">
        <f t="shared" si="2"/>
        <v>166</v>
      </c>
      <c r="O7" s="87">
        <f t="shared" si="2"/>
        <v>2368</v>
      </c>
      <c r="P7" s="87">
        <f t="shared" si="2"/>
        <v>0</v>
      </c>
      <c r="Q7" s="87">
        <f t="shared" si="2"/>
        <v>25</v>
      </c>
      <c r="R7" s="87">
        <f t="shared" si="2"/>
        <v>25</v>
      </c>
      <c r="S7" s="87">
        <f t="shared" si="2"/>
        <v>20</v>
      </c>
      <c r="T7" s="87">
        <f t="shared" si="2"/>
        <v>4</v>
      </c>
      <c r="U7" s="87">
        <f t="shared" si="2"/>
        <v>0</v>
      </c>
    </row>
    <row r="8" spans="1:21" s="6" customFormat="1" ht="14.25" x14ac:dyDescent="0.2">
      <c r="A8" s="10"/>
      <c r="B8" s="312" t="s">
        <v>4</v>
      </c>
      <c r="C8" s="312"/>
      <c r="D8" s="312"/>
      <c r="E8" s="312"/>
      <c r="F8" s="312"/>
      <c r="G8" s="312"/>
      <c r="H8" s="310"/>
      <c r="I8" s="85">
        <f t="shared" ref="I8:T8" si="3">SUM(I9:I21)</f>
        <v>43</v>
      </c>
      <c r="J8" s="94">
        <f>SUM(J9:J21)</f>
        <v>1548</v>
      </c>
      <c r="K8" s="94">
        <f>SUM(K9:K21)</f>
        <v>172</v>
      </c>
      <c r="L8" s="94">
        <f>SUM(L9:L21)</f>
        <v>72</v>
      </c>
      <c r="M8" s="85"/>
      <c r="N8" s="85">
        <f t="shared" si="3"/>
        <v>100</v>
      </c>
      <c r="O8" s="94">
        <f>SUM(O9:O21)</f>
        <v>1376</v>
      </c>
      <c r="P8" s="85">
        <f t="shared" si="3"/>
        <v>0</v>
      </c>
      <c r="Q8" s="85">
        <f t="shared" si="3"/>
        <v>14</v>
      </c>
      <c r="R8" s="85">
        <f t="shared" si="3"/>
        <v>15</v>
      </c>
      <c r="S8" s="85">
        <f t="shared" si="3"/>
        <v>12</v>
      </c>
      <c r="T8" s="85">
        <f t="shared" si="3"/>
        <v>2</v>
      </c>
      <c r="U8" s="85">
        <f t="shared" ref="U8" si="4">SUM(U9:U21)</f>
        <v>0</v>
      </c>
    </row>
    <row r="9" spans="1:21" s="7" customFormat="1" ht="15" x14ac:dyDescent="0.25">
      <c r="A9" s="96" t="s">
        <v>154</v>
      </c>
      <c r="B9" s="103" t="s">
        <v>1</v>
      </c>
      <c r="C9" s="104" t="s">
        <v>15</v>
      </c>
      <c r="D9" s="119" t="s">
        <v>207</v>
      </c>
      <c r="E9" s="114"/>
      <c r="F9" s="88">
        <v>1</v>
      </c>
      <c r="G9" s="120"/>
      <c r="H9" s="120"/>
      <c r="I9" s="121">
        <v>3</v>
      </c>
      <c r="J9" s="88">
        <f>I9*36</f>
        <v>108</v>
      </c>
      <c r="K9" s="200">
        <f>I9*4</f>
        <v>12</v>
      </c>
      <c r="L9" s="211">
        <v>6</v>
      </c>
      <c r="M9" s="211"/>
      <c r="N9" s="211">
        <v>6</v>
      </c>
      <c r="O9" s="200">
        <f>J9-K9</f>
        <v>96</v>
      </c>
      <c r="P9" s="100"/>
      <c r="Q9" s="122">
        <v>3</v>
      </c>
      <c r="R9" s="122"/>
      <c r="S9" s="122"/>
      <c r="T9" s="122"/>
      <c r="U9" s="188"/>
    </row>
    <row r="10" spans="1:21" ht="30" x14ac:dyDescent="0.25">
      <c r="A10" s="96" t="s">
        <v>202</v>
      </c>
      <c r="B10" s="97" t="s">
        <v>1</v>
      </c>
      <c r="C10" s="104" t="s">
        <v>155</v>
      </c>
      <c r="D10" s="123" t="s">
        <v>192</v>
      </c>
      <c r="E10" s="124"/>
      <c r="F10" s="100">
        <v>1</v>
      </c>
      <c r="G10" s="125"/>
      <c r="H10" s="126"/>
      <c r="I10" s="127">
        <v>2</v>
      </c>
      <c r="J10" s="88">
        <f t="shared" ref="J10:J21" si="5">I10*36</f>
        <v>72</v>
      </c>
      <c r="K10" s="200">
        <f>I10*4</f>
        <v>8</v>
      </c>
      <c r="L10" s="211"/>
      <c r="M10" s="211"/>
      <c r="N10" s="211">
        <v>8</v>
      </c>
      <c r="O10" s="200">
        <f t="shared" ref="O10" si="6">J10-K10</f>
        <v>64</v>
      </c>
      <c r="P10" s="100"/>
      <c r="Q10" s="127">
        <v>2</v>
      </c>
      <c r="R10" s="127"/>
      <c r="S10" s="127"/>
      <c r="T10" s="127"/>
      <c r="U10" s="189"/>
    </row>
    <row r="11" spans="1:21" ht="15" x14ac:dyDescent="0.25">
      <c r="A11" s="96" t="s">
        <v>154</v>
      </c>
      <c r="B11" s="97" t="s">
        <v>1</v>
      </c>
      <c r="C11" s="104" t="s">
        <v>156</v>
      </c>
      <c r="D11" s="128" t="s">
        <v>178</v>
      </c>
      <c r="E11" s="129">
        <v>3</v>
      </c>
      <c r="F11" s="129"/>
      <c r="G11" s="129"/>
      <c r="H11" s="129"/>
      <c r="I11" s="129">
        <v>3</v>
      </c>
      <c r="J11" s="88">
        <f t="shared" si="5"/>
        <v>108</v>
      </c>
      <c r="K11" s="200">
        <f t="shared" ref="K11:K21" si="7">I11*4</f>
        <v>12</v>
      </c>
      <c r="L11" s="212">
        <v>4</v>
      </c>
      <c r="M11" s="212"/>
      <c r="N11" s="212">
        <v>8</v>
      </c>
      <c r="O11" s="201">
        <f>J11-K11</f>
        <v>96</v>
      </c>
      <c r="P11" s="129"/>
      <c r="Q11" s="122"/>
      <c r="R11" s="122"/>
      <c r="S11" s="122">
        <v>3</v>
      </c>
      <c r="T11" s="122"/>
      <c r="U11" s="188"/>
    </row>
    <row r="12" spans="1:21" ht="30" x14ac:dyDescent="0.25">
      <c r="A12" s="202" t="s">
        <v>199</v>
      </c>
      <c r="B12" s="97" t="s">
        <v>1</v>
      </c>
      <c r="C12" s="104" t="s">
        <v>200</v>
      </c>
      <c r="D12" s="128" t="s">
        <v>208</v>
      </c>
      <c r="E12" s="129"/>
      <c r="F12" s="129">
        <v>2</v>
      </c>
      <c r="G12" s="129"/>
      <c r="H12" s="129"/>
      <c r="I12" s="129">
        <v>2</v>
      </c>
      <c r="J12" s="88">
        <f t="shared" si="5"/>
        <v>72</v>
      </c>
      <c r="K12" s="200">
        <f t="shared" si="7"/>
        <v>8</v>
      </c>
      <c r="L12" s="212">
        <v>4</v>
      </c>
      <c r="M12" s="212"/>
      <c r="N12" s="212">
        <v>4</v>
      </c>
      <c r="O12" s="201">
        <f t="shared" ref="O12:O21" si="8">J12-K12</f>
        <v>64</v>
      </c>
      <c r="P12" s="129"/>
      <c r="Q12" s="127"/>
      <c r="R12" s="127">
        <v>2</v>
      </c>
      <c r="S12" s="127"/>
      <c r="T12" s="127"/>
      <c r="U12" s="189"/>
    </row>
    <row r="13" spans="1:21" ht="30" x14ac:dyDescent="0.25">
      <c r="A13" s="96" t="s">
        <v>154</v>
      </c>
      <c r="B13" s="97" t="s">
        <v>1</v>
      </c>
      <c r="C13" s="104" t="s">
        <v>16</v>
      </c>
      <c r="D13" s="128" t="s">
        <v>152</v>
      </c>
      <c r="E13" s="129"/>
      <c r="F13" s="129">
        <v>1</v>
      </c>
      <c r="G13" s="129"/>
      <c r="H13" s="129"/>
      <c r="I13" s="129">
        <v>2</v>
      </c>
      <c r="J13" s="88">
        <f t="shared" si="5"/>
        <v>72</v>
      </c>
      <c r="K13" s="200">
        <f t="shared" si="7"/>
        <v>8</v>
      </c>
      <c r="L13" s="212">
        <v>4</v>
      </c>
      <c r="M13" s="212"/>
      <c r="N13" s="212">
        <v>4</v>
      </c>
      <c r="O13" s="201">
        <f t="shared" si="8"/>
        <v>64</v>
      </c>
      <c r="P13" s="129"/>
      <c r="Q13" s="127">
        <v>2</v>
      </c>
      <c r="R13" s="127"/>
      <c r="S13" s="127"/>
      <c r="T13" s="127"/>
      <c r="U13" s="189"/>
    </row>
    <row r="14" spans="1:21" ht="30" x14ac:dyDescent="0.25">
      <c r="A14" s="96" t="s">
        <v>154</v>
      </c>
      <c r="B14" s="97" t="s">
        <v>1</v>
      </c>
      <c r="C14" s="104" t="s">
        <v>17</v>
      </c>
      <c r="D14" s="128" t="s">
        <v>193</v>
      </c>
      <c r="E14" s="129">
        <v>2</v>
      </c>
      <c r="F14" s="129"/>
      <c r="G14" s="129"/>
      <c r="H14" s="129"/>
      <c r="I14" s="129">
        <v>5</v>
      </c>
      <c r="J14" s="88">
        <f t="shared" si="5"/>
        <v>180</v>
      </c>
      <c r="K14" s="200">
        <f t="shared" si="7"/>
        <v>20</v>
      </c>
      <c r="L14" s="212">
        <v>8</v>
      </c>
      <c r="M14" s="212"/>
      <c r="N14" s="212">
        <v>12</v>
      </c>
      <c r="O14" s="201">
        <f t="shared" si="8"/>
        <v>160</v>
      </c>
      <c r="P14" s="129"/>
      <c r="Q14" s="127"/>
      <c r="R14" s="127">
        <v>5</v>
      </c>
      <c r="S14" s="127"/>
      <c r="T14" s="127"/>
      <c r="U14" s="189"/>
    </row>
    <row r="15" spans="1:21" ht="30" x14ac:dyDescent="0.25">
      <c r="A15" s="96" t="s">
        <v>154</v>
      </c>
      <c r="B15" s="97" t="s">
        <v>1</v>
      </c>
      <c r="C15" s="104" t="s">
        <v>134</v>
      </c>
      <c r="D15" s="128" t="s">
        <v>198</v>
      </c>
      <c r="E15" s="129">
        <v>1</v>
      </c>
      <c r="F15" s="129"/>
      <c r="G15" s="129"/>
      <c r="H15" s="129"/>
      <c r="I15" s="129">
        <v>2</v>
      </c>
      <c r="J15" s="88">
        <f t="shared" si="5"/>
        <v>72</v>
      </c>
      <c r="K15" s="200">
        <f t="shared" si="7"/>
        <v>8</v>
      </c>
      <c r="L15" s="212">
        <v>4</v>
      </c>
      <c r="M15" s="212"/>
      <c r="N15" s="212">
        <v>4</v>
      </c>
      <c r="O15" s="201">
        <f t="shared" si="8"/>
        <v>64</v>
      </c>
      <c r="P15" s="129"/>
      <c r="Q15" s="127">
        <v>2</v>
      </c>
      <c r="R15" s="127"/>
      <c r="S15" s="127"/>
      <c r="T15" s="127"/>
      <c r="U15" s="189"/>
    </row>
    <row r="16" spans="1:21" ht="15" x14ac:dyDescent="0.25">
      <c r="A16" s="96" t="s">
        <v>154</v>
      </c>
      <c r="B16" s="97" t="s">
        <v>1</v>
      </c>
      <c r="C16" s="104" t="s">
        <v>163</v>
      </c>
      <c r="D16" s="128" t="s">
        <v>180</v>
      </c>
      <c r="E16" s="129" t="s">
        <v>181</v>
      </c>
      <c r="F16" s="129"/>
      <c r="G16" s="129"/>
      <c r="H16" s="129"/>
      <c r="I16" s="129">
        <v>6</v>
      </c>
      <c r="J16" s="88">
        <f t="shared" si="5"/>
        <v>216</v>
      </c>
      <c r="K16" s="200">
        <f t="shared" si="7"/>
        <v>24</v>
      </c>
      <c r="L16" s="212">
        <v>8</v>
      </c>
      <c r="M16" s="212"/>
      <c r="N16" s="212">
        <v>16</v>
      </c>
      <c r="O16" s="201">
        <f t="shared" si="8"/>
        <v>192</v>
      </c>
      <c r="P16" s="129"/>
      <c r="Q16" s="127">
        <v>3</v>
      </c>
      <c r="R16" s="127">
        <v>3</v>
      </c>
      <c r="S16" s="127"/>
      <c r="T16" s="127"/>
      <c r="U16" s="189"/>
    </row>
    <row r="17" spans="1:21" ht="15" x14ac:dyDescent="0.25">
      <c r="A17" s="96" t="s">
        <v>154</v>
      </c>
      <c r="B17" s="97" t="s">
        <v>1</v>
      </c>
      <c r="C17" s="104" t="s">
        <v>164</v>
      </c>
      <c r="D17" s="128" t="s">
        <v>173</v>
      </c>
      <c r="E17" s="129" t="s">
        <v>176</v>
      </c>
      <c r="F17" s="129"/>
      <c r="G17" s="129"/>
      <c r="H17" s="129"/>
      <c r="I17" s="129">
        <v>5</v>
      </c>
      <c r="J17" s="88">
        <f t="shared" si="5"/>
        <v>180</v>
      </c>
      <c r="K17" s="200">
        <f t="shared" si="7"/>
        <v>20</v>
      </c>
      <c r="L17" s="212">
        <v>8</v>
      </c>
      <c r="M17" s="212"/>
      <c r="N17" s="212">
        <v>12</v>
      </c>
      <c r="O17" s="201">
        <f t="shared" si="8"/>
        <v>160</v>
      </c>
      <c r="P17" s="129"/>
      <c r="Q17" s="127"/>
      <c r="R17" s="127"/>
      <c r="S17" s="127">
        <v>3</v>
      </c>
      <c r="T17" s="127">
        <v>2</v>
      </c>
      <c r="U17" s="189"/>
    </row>
    <row r="18" spans="1:21" ht="15" x14ac:dyDescent="0.25">
      <c r="A18" s="96" t="s">
        <v>154</v>
      </c>
      <c r="B18" s="97" t="s">
        <v>1</v>
      </c>
      <c r="C18" s="104" t="s">
        <v>201</v>
      </c>
      <c r="D18" s="130" t="s">
        <v>179</v>
      </c>
      <c r="E18" s="129">
        <v>3</v>
      </c>
      <c r="F18" s="129"/>
      <c r="G18" s="129"/>
      <c r="H18" s="129"/>
      <c r="I18" s="129">
        <v>3</v>
      </c>
      <c r="J18" s="88">
        <f t="shared" si="5"/>
        <v>108</v>
      </c>
      <c r="K18" s="200">
        <f t="shared" si="7"/>
        <v>12</v>
      </c>
      <c r="L18" s="212">
        <v>6</v>
      </c>
      <c r="M18" s="212"/>
      <c r="N18" s="212">
        <v>6</v>
      </c>
      <c r="O18" s="201">
        <f t="shared" si="8"/>
        <v>96</v>
      </c>
      <c r="P18" s="129"/>
      <c r="Q18" s="127"/>
      <c r="R18" s="127"/>
      <c r="S18" s="127">
        <v>3</v>
      </c>
      <c r="T18" s="127"/>
      <c r="U18" s="189"/>
    </row>
    <row r="19" spans="1:21" ht="15" x14ac:dyDescent="0.25">
      <c r="A19" s="96" t="s">
        <v>154</v>
      </c>
      <c r="B19" s="97" t="s">
        <v>1</v>
      </c>
      <c r="C19" s="104" t="s">
        <v>165</v>
      </c>
      <c r="D19" s="128" t="s">
        <v>177</v>
      </c>
      <c r="E19" s="129">
        <v>2</v>
      </c>
      <c r="F19" s="129"/>
      <c r="G19" s="129"/>
      <c r="H19" s="129"/>
      <c r="I19" s="129">
        <v>4</v>
      </c>
      <c r="J19" s="88">
        <f t="shared" si="5"/>
        <v>144</v>
      </c>
      <c r="K19" s="200">
        <f t="shared" si="7"/>
        <v>16</v>
      </c>
      <c r="L19" s="212">
        <v>8</v>
      </c>
      <c r="M19" s="212"/>
      <c r="N19" s="212">
        <v>8</v>
      </c>
      <c r="O19" s="201">
        <f t="shared" si="8"/>
        <v>128</v>
      </c>
      <c r="P19" s="100"/>
      <c r="Q19" s="127">
        <v>2</v>
      </c>
      <c r="R19" s="127">
        <v>2</v>
      </c>
      <c r="S19" s="127"/>
      <c r="T19" s="127"/>
      <c r="U19" s="189"/>
    </row>
    <row r="20" spans="1:21" ht="15" x14ac:dyDescent="0.25">
      <c r="A20" s="96" t="s">
        <v>154</v>
      </c>
      <c r="B20" s="97" t="s">
        <v>1</v>
      </c>
      <c r="C20" s="104" t="s">
        <v>166</v>
      </c>
      <c r="D20" s="128" t="s">
        <v>191</v>
      </c>
      <c r="E20" s="129">
        <v>3</v>
      </c>
      <c r="F20" s="129"/>
      <c r="G20" s="129"/>
      <c r="H20" s="129"/>
      <c r="I20" s="129">
        <v>3</v>
      </c>
      <c r="J20" s="88">
        <f t="shared" si="5"/>
        <v>108</v>
      </c>
      <c r="K20" s="200">
        <f t="shared" si="7"/>
        <v>12</v>
      </c>
      <c r="L20" s="212">
        <v>6</v>
      </c>
      <c r="M20" s="212"/>
      <c r="N20" s="212">
        <v>6</v>
      </c>
      <c r="O20" s="201">
        <f t="shared" si="8"/>
        <v>96</v>
      </c>
      <c r="P20" s="100"/>
      <c r="Q20" s="127"/>
      <c r="R20" s="127"/>
      <c r="S20" s="127">
        <v>3</v>
      </c>
      <c r="T20" s="127"/>
      <c r="U20" s="189"/>
    </row>
    <row r="21" spans="1:21" ht="15" x14ac:dyDescent="0.25">
      <c r="A21" s="96" t="s">
        <v>154</v>
      </c>
      <c r="B21" s="97" t="s">
        <v>1</v>
      </c>
      <c r="C21" s="104" t="s">
        <v>167</v>
      </c>
      <c r="D21" s="203" t="s">
        <v>209</v>
      </c>
      <c r="E21" s="129"/>
      <c r="F21" s="129">
        <v>2</v>
      </c>
      <c r="G21" s="131"/>
      <c r="H21" s="131"/>
      <c r="I21" s="129">
        <v>3</v>
      </c>
      <c r="J21" s="88">
        <f t="shared" si="5"/>
        <v>108</v>
      </c>
      <c r="K21" s="200">
        <f t="shared" si="7"/>
        <v>12</v>
      </c>
      <c r="L21" s="212">
        <v>6</v>
      </c>
      <c r="M21" s="212"/>
      <c r="N21" s="212">
        <v>6</v>
      </c>
      <c r="O21" s="201">
        <f t="shared" si="8"/>
        <v>96</v>
      </c>
      <c r="P21" s="100"/>
      <c r="Q21" s="127"/>
      <c r="R21" s="127">
        <v>3</v>
      </c>
      <c r="S21" s="127"/>
      <c r="T21" s="127"/>
      <c r="U21" s="189"/>
    </row>
    <row r="22" spans="1:21" s="6" customFormat="1" ht="15" x14ac:dyDescent="0.2">
      <c r="A22" s="96"/>
      <c r="B22" s="313" t="s">
        <v>0</v>
      </c>
      <c r="C22" s="313"/>
      <c r="D22" s="313"/>
      <c r="E22" s="313"/>
      <c r="F22" s="313"/>
      <c r="G22" s="313"/>
      <c r="H22" s="314"/>
      <c r="I22" s="132">
        <f t="shared" ref="I22:U22" si="9">SUM(I23:I40)</f>
        <v>31</v>
      </c>
      <c r="J22" s="132">
        <f>SUM(J23:J40)</f>
        <v>1116</v>
      </c>
      <c r="K22" s="132">
        <f t="shared" si="9"/>
        <v>124</v>
      </c>
      <c r="L22" s="132">
        <f>SUM(L23:L40)</f>
        <v>58</v>
      </c>
      <c r="M22" s="132"/>
      <c r="N22" s="132">
        <f>SUM(N23:N40)</f>
        <v>66</v>
      </c>
      <c r="O22" s="132">
        <f>SUM(O23:O40)</f>
        <v>992</v>
      </c>
      <c r="P22" s="132">
        <f t="shared" si="9"/>
        <v>0</v>
      </c>
      <c r="Q22" s="132">
        <f t="shared" si="9"/>
        <v>11</v>
      </c>
      <c r="R22" s="132">
        <f t="shared" si="9"/>
        <v>10</v>
      </c>
      <c r="S22" s="132">
        <f t="shared" si="9"/>
        <v>8</v>
      </c>
      <c r="T22" s="132">
        <f t="shared" si="9"/>
        <v>2</v>
      </c>
      <c r="U22" s="94">
        <f t="shared" si="9"/>
        <v>0</v>
      </c>
    </row>
    <row r="23" spans="1:21" ht="13.9" customHeight="1" x14ac:dyDescent="0.25">
      <c r="A23" s="96" t="s">
        <v>154</v>
      </c>
      <c r="B23" s="97" t="s">
        <v>1</v>
      </c>
      <c r="C23" s="104" t="s">
        <v>18</v>
      </c>
      <c r="D23" s="128" t="s">
        <v>168</v>
      </c>
      <c r="E23" s="129">
        <v>2</v>
      </c>
      <c r="F23" s="129"/>
      <c r="G23" s="131"/>
      <c r="H23" s="131"/>
      <c r="I23" s="129">
        <v>3</v>
      </c>
      <c r="J23" s="88">
        <v>108</v>
      </c>
      <c r="K23" s="200">
        <f>I23*4</f>
        <v>12</v>
      </c>
      <c r="L23" s="201">
        <v>6</v>
      </c>
      <c r="M23" s="201"/>
      <c r="N23" s="201">
        <v>6</v>
      </c>
      <c r="O23" s="201">
        <f>J23-K23</f>
        <v>96</v>
      </c>
      <c r="P23" s="100"/>
      <c r="Q23" s="127"/>
      <c r="R23" s="127">
        <v>3</v>
      </c>
      <c r="S23" s="127"/>
      <c r="T23" s="127"/>
      <c r="U23" s="189"/>
    </row>
    <row r="24" spans="1:21" ht="15" x14ac:dyDescent="0.2">
      <c r="A24" s="96" t="s">
        <v>154</v>
      </c>
      <c r="B24" s="97" t="s">
        <v>1</v>
      </c>
      <c r="C24" s="104" t="s">
        <v>19</v>
      </c>
      <c r="D24" s="102" t="s">
        <v>169</v>
      </c>
      <c r="E24" s="124"/>
      <c r="F24" s="88">
        <v>2</v>
      </c>
      <c r="G24" s="100"/>
      <c r="H24" s="100"/>
      <c r="I24" s="133">
        <v>3</v>
      </c>
      <c r="J24" s="88">
        <v>108</v>
      </c>
      <c r="K24" s="200">
        <f t="shared" ref="K24:K28" si="10">I24*4</f>
        <v>12</v>
      </c>
      <c r="L24" s="201">
        <v>6</v>
      </c>
      <c r="M24" s="201"/>
      <c r="N24" s="201">
        <v>6</v>
      </c>
      <c r="O24" s="200">
        <f t="shared" ref="O24:O28" si="11">J24-K24</f>
        <v>96</v>
      </c>
      <c r="P24" s="100"/>
      <c r="Q24" s="133"/>
      <c r="R24" s="133">
        <v>3</v>
      </c>
      <c r="S24" s="133"/>
      <c r="T24" s="133"/>
      <c r="U24" s="190"/>
    </row>
    <row r="25" spans="1:21" ht="15" x14ac:dyDescent="0.2">
      <c r="A25" s="96" t="s">
        <v>183</v>
      </c>
      <c r="B25" s="97" t="s">
        <v>1</v>
      </c>
      <c r="C25" s="104" t="s">
        <v>20</v>
      </c>
      <c r="D25" s="119" t="s">
        <v>182</v>
      </c>
      <c r="E25" s="114"/>
      <c r="F25" s="100">
        <v>1</v>
      </c>
      <c r="G25" s="100"/>
      <c r="H25" s="88"/>
      <c r="I25" s="133">
        <v>3</v>
      </c>
      <c r="J25" s="88">
        <f t="shared" ref="J25:J28" si="12">I25*36</f>
        <v>108</v>
      </c>
      <c r="K25" s="200">
        <f t="shared" si="10"/>
        <v>12</v>
      </c>
      <c r="L25" s="201">
        <v>6</v>
      </c>
      <c r="M25" s="201"/>
      <c r="N25" s="201">
        <v>6</v>
      </c>
      <c r="O25" s="200">
        <f t="shared" si="11"/>
        <v>96</v>
      </c>
      <c r="P25" s="100"/>
      <c r="Q25" s="133">
        <v>3</v>
      </c>
      <c r="R25" s="133"/>
      <c r="S25" s="133"/>
      <c r="T25" s="133"/>
      <c r="U25" s="190"/>
    </row>
    <row r="26" spans="1:21" ht="15" x14ac:dyDescent="0.2">
      <c r="A26" s="96" t="s">
        <v>154</v>
      </c>
      <c r="B26" s="97" t="s">
        <v>1</v>
      </c>
      <c r="C26" s="104" t="s">
        <v>21</v>
      </c>
      <c r="D26" s="119" t="s">
        <v>190</v>
      </c>
      <c r="E26" s="114">
        <v>1</v>
      </c>
      <c r="F26" s="100"/>
      <c r="G26" s="100"/>
      <c r="H26" s="100"/>
      <c r="I26" s="133">
        <v>4</v>
      </c>
      <c r="J26" s="88">
        <f t="shared" si="12"/>
        <v>144</v>
      </c>
      <c r="K26" s="200">
        <f t="shared" si="10"/>
        <v>16</v>
      </c>
      <c r="L26" s="200">
        <v>8</v>
      </c>
      <c r="M26" s="200"/>
      <c r="N26" s="200">
        <v>8</v>
      </c>
      <c r="O26" s="200">
        <f t="shared" si="11"/>
        <v>128</v>
      </c>
      <c r="P26" s="100"/>
      <c r="Q26" s="133">
        <v>4</v>
      </c>
      <c r="R26" s="133"/>
      <c r="S26" s="133"/>
      <c r="T26" s="133"/>
      <c r="U26" s="190"/>
    </row>
    <row r="27" spans="1:21" ht="15" x14ac:dyDescent="0.2">
      <c r="A27" s="96" t="s">
        <v>154</v>
      </c>
      <c r="B27" s="97" t="s">
        <v>1</v>
      </c>
      <c r="C27" s="104" t="s">
        <v>22</v>
      </c>
      <c r="D27" s="204" t="s">
        <v>210</v>
      </c>
      <c r="E27" s="124">
        <v>1</v>
      </c>
      <c r="F27" s="88"/>
      <c r="G27" s="100"/>
      <c r="H27" s="100"/>
      <c r="I27" s="133">
        <v>4</v>
      </c>
      <c r="J27" s="88">
        <f t="shared" si="12"/>
        <v>144</v>
      </c>
      <c r="K27" s="200">
        <f t="shared" si="10"/>
        <v>16</v>
      </c>
      <c r="L27" s="200">
        <v>8</v>
      </c>
      <c r="M27" s="200"/>
      <c r="N27" s="200">
        <v>8</v>
      </c>
      <c r="O27" s="200">
        <f t="shared" si="11"/>
        <v>128</v>
      </c>
      <c r="P27" s="100"/>
      <c r="Q27" s="133">
        <v>4</v>
      </c>
      <c r="R27" s="133"/>
      <c r="S27" s="133"/>
      <c r="T27" s="133"/>
      <c r="U27" s="190"/>
    </row>
    <row r="28" spans="1:21" ht="15" x14ac:dyDescent="0.2">
      <c r="A28" s="96" t="s">
        <v>199</v>
      </c>
      <c r="B28" s="97"/>
      <c r="C28" s="104"/>
      <c r="D28" s="119" t="s">
        <v>153</v>
      </c>
      <c r="E28" s="124">
        <v>4</v>
      </c>
      <c r="F28" s="88">
        <v>3</v>
      </c>
      <c r="G28" s="100"/>
      <c r="H28" s="100"/>
      <c r="I28" s="133">
        <v>6</v>
      </c>
      <c r="J28" s="88">
        <f t="shared" si="12"/>
        <v>216</v>
      </c>
      <c r="K28" s="200">
        <f t="shared" si="10"/>
        <v>24</v>
      </c>
      <c r="L28" s="200">
        <v>8</v>
      </c>
      <c r="M28" s="200"/>
      <c r="N28" s="200">
        <v>16</v>
      </c>
      <c r="O28" s="200">
        <f t="shared" si="11"/>
        <v>192</v>
      </c>
      <c r="P28" s="100"/>
      <c r="Q28" s="133"/>
      <c r="R28" s="133">
        <v>2</v>
      </c>
      <c r="S28" s="133">
        <v>2</v>
      </c>
      <c r="T28" s="133">
        <v>2</v>
      </c>
      <c r="U28" s="190"/>
    </row>
    <row r="29" spans="1:21" ht="15" customHeight="1" x14ac:dyDescent="0.2">
      <c r="A29" s="96" t="s">
        <v>154</v>
      </c>
      <c r="B29" s="97" t="s">
        <v>1</v>
      </c>
      <c r="C29" s="134" t="s">
        <v>23</v>
      </c>
      <c r="D29" s="135" t="s">
        <v>2</v>
      </c>
      <c r="E29" s="136"/>
      <c r="F29" s="100">
        <v>2</v>
      </c>
      <c r="G29" s="100"/>
      <c r="H29" s="100"/>
      <c r="I29" s="88">
        <v>2</v>
      </c>
      <c r="J29" s="88">
        <f>I29*36</f>
        <v>72</v>
      </c>
      <c r="K29" s="200">
        <f>I29*4</f>
        <v>8</v>
      </c>
      <c r="L29" s="200">
        <v>4</v>
      </c>
      <c r="M29" s="200"/>
      <c r="N29" s="200">
        <v>4</v>
      </c>
      <c r="O29" s="200">
        <f>J29-K29</f>
        <v>64</v>
      </c>
      <c r="P29" s="100"/>
      <c r="Q29" s="88"/>
      <c r="R29" s="100">
        <v>2</v>
      </c>
      <c r="S29" s="137"/>
      <c r="T29" s="100"/>
      <c r="U29" s="191"/>
    </row>
    <row r="30" spans="1:21" ht="15" customHeight="1" x14ac:dyDescent="0.25">
      <c r="A30" s="107"/>
      <c r="B30" s="108"/>
      <c r="C30" s="109" t="s">
        <v>24</v>
      </c>
      <c r="D30" s="110" t="s">
        <v>187</v>
      </c>
      <c r="E30" s="138"/>
      <c r="F30" s="139"/>
      <c r="G30" s="139"/>
      <c r="H30" s="139"/>
      <c r="I30" s="111"/>
      <c r="J30" s="111"/>
      <c r="K30" s="200"/>
      <c r="L30" s="200"/>
      <c r="M30" s="200"/>
      <c r="N30" s="200"/>
      <c r="O30" s="200"/>
      <c r="P30" s="139"/>
      <c r="Q30" s="111"/>
      <c r="R30" s="139"/>
      <c r="S30" s="140"/>
      <c r="T30" s="139"/>
      <c r="U30" s="191"/>
    </row>
    <row r="31" spans="1:21" ht="15" customHeight="1" x14ac:dyDescent="0.25">
      <c r="A31" s="100"/>
      <c r="B31" s="112"/>
      <c r="C31" s="141" t="s">
        <v>25</v>
      </c>
      <c r="D31" s="115" t="s">
        <v>170</v>
      </c>
      <c r="E31" s="142"/>
      <c r="F31" s="100"/>
      <c r="G31" s="100"/>
      <c r="H31" s="100"/>
      <c r="I31" s="88"/>
      <c r="J31" s="88"/>
      <c r="K31" s="200"/>
      <c r="L31" s="200"/>
      <c r="M31" s="200"/>
      <c r="N31" s="200"/>
      <c r="O31" s="200"/>
      <c r="P31" s="100"/>
      <c r="Q31" s="88"/>
      <c r="R31" s="100"/>
      <c r="S31" s="100"/>
      <c r="T31" s="100"/>
      <c r="U31" s="191"/>
    </row>
    <row r="32" spans="1:21" s="6" customFormat="1" ht="15" customHeight="1" x14ac:dyDescent="0.25">
      <c r="A32" s="107" t="s">
        <v>154</v>
      </c>
      <c r="B32" s="143" t="s">
        <v>1</v>
      </c>
      <c r="C32" s="144" t="s">
        <v>26</v>
      </c>
      <c r="D32" s="145" t="s">
        <v>2</v>
      </c>
      <c r="E32" s="146"/>
      <c r="F32" s="107">
        <v>3</v>
      </c>
      <c r="G32" s="147"/>
      <c r="H32" s="107"/>
      <c r="I32" s="147">
        <v>2</v>
      </c>
      <c r="J32" s="147">
        <f>I32*36</f>
        <v>72</v>
      </c>
      <c r="K32" s="200">
        <f>I29*4</f>
        <v>8</v>
      </c>
      <c r="L32" s="200">
        <v>4</v>
      </c>
      <c r="M32" s="200"/>
      <c r="N32" s="200">
        <v>4</v>
      </c>
      <c r="O32" s="200">
        <f>J32-K32</f>
        <v>64</v>
      </c>
      <c r="P32" s="107"/>
      <c r="Q32" s="107"/>
      <c r="R32" s="107"/>
      <c r="S32" s="148">
        <v>2</v>
      </c>
      <c r="T32" s="149"/>
      <c r="U32" s="192"/>
    </row>
    <row r="33" spans="1:21" ht="15" customHeight="1" x14ac:dyDescent="0.2">
      <c r="A33" s="100"/>
      <c r="B33" s="113"/>
      <c r="C33" s="113" t="s">
        <v>27</v>
      </c>
      <c r="D33" s="99" t="s">
        <v>171</v>
      </c>
      <c r="E33" s="114"/>
      <c r="F33" s="100"/>
      <c r="G33" s="88"/>
      <c r="H33" s="100"/>
      <c r="I33" s="88"/>
      <c r="J33" s="88"/>
      <c r="K33" s="200"/>
      <c r="L33" s="200"/>
      <c r="M33" s="200"/>
      <c r="N33" s="200"/>
      <c r="O33" s="200"/>
      <c r="P33" s="100"/>
      <c r="Q33" s="100"/>
      <c r="R33" s="100"/>
      <c r="S33" s="100"/>
      <c r="T33" s="100"/>
      <c r="U33" s="191"/>
    </row>
    <row r="34" spans="1:21" ht="15" customHeight="1" x14ac:dyDescent="0.2">
      <c r="A34" s="100"/>
      <c r="B34" s="112"/>
      <c r="C34" s="113" t="s">
        <v>188</v>
      </c>
      <c r="D34" s="99" t="s">
        <v>186</v>
      </c>
      <c r="E34" s="114"/>
      <c r="F34" s="100"/>
      <c r="G34" s="88"/>
      <c r="H34" s="100"/>
      <c r="I34" s="88"/>
      <c r="J34" s="88"/>
      <c r="K34" s="200"/>
      <c r="L34" s="200"/>
      <c r="M34" s="200"/>
      <c r="N34" s="200"/>
      <c r="O34" s="200"/>
      <c r="P34" s="100"/>
      <c r="Q34" s="100"/>
      <c r="R34" s="100"/>
      <c r="S34" s="102"/>
      <c r="T34" s="102"/>
      <c r="U34" s="193"/>
    </row>
    <row r="35" spans="1:21" s="6" customFormat="1" ht="15" customHeight="1" x14ac:dyDescent="0.25">
      <c r="A35" s="96" t="s">
        <v>154</v>
      </c>
      <c r="B35" s="103" t="s">
        <v>1</v>
      </c>
      <c r="C35" s="150" t="s">
        <v>28</v>
      </c>
      <c r="D35" s="151" t="s">
        <v>2</v>
      </c>
      <c r="E35" s="120"/>
      <c r="F35" s="105">
        <v>3</v>
      </c>
      <c r="G35" s="106"/>
      <c r="H35" s="105"/>
      <c r="I35" s="152">
        <v>2</v>
      </c>
      <c r="J35" s="106">
        <f>I35*36</f>
        <v>72</v>
      </c>
      <c r="K35" s="200">
        <f>I29*4</f>
        <v>8</v>
      </c>
      <c r="L35" s="200">
        <v>4</v>
      </c>
      <c r="M35" s="200"/>
      <c r="N35" s="200">
        <v>4</v>
      </c>
      <c r="O35" s="200">
        <f>J35-K35</f>
        <v>64</v>
      </c>
      <c r="P35" s="105"/>
      <c r="Q35" s="105"/>
      <c r="R35" s="105"/>
      <c r="S35" s="153">
        <v>2</v>
      </c>
      <c r="T35" s="105"/>
      <c r="U35" s="191"/>
    </row>
    <row r="36" spans="1:21" s="6" customFormat="1" ht="15" customHeight="1" x14ac:dyDescent="0.25">
      <c r="A36" s="96"/>
      <c r="B36" s="97"/>
      <c r="C36" s="98" t="s">
        <v>29</v>
      </c>
      <c r="D36" s="99" t="s">
        <v>197</v>
      </c>
      <c r="E36" s="154"/>
      <c r="F36" s="100"/>
      <c r="G36" s="88"/>
      <c r="H36" s="100"/>
      <c r="I36" s="129"/>
      <c r="J36" s="88"/>
      <c r="K36" s="200"/>
      <c r="L36" s="200"/>
      <c r="M36" s="200"/>
      <c r="N36" s="200"/>
      <c r="O36" s="200"/>
      <c r="P36" s="155"/>
      <c r="Q36" s="100"/>
      <c r="R36" s="155"/>
      <c r="S36" s="156"/>
      <c r="T36" s="100"/>
      <c r="U36" s="193"/>
    </row>
    <row r="37" spans="1:21" ht="15" customHeight="1" x14ac:dyDescent="0.2">
      <c r="A37" s="96"/>
      <c r="B37" s="157"/>
      <c r="C37" s="98" t="s">
        <v>30</v>
      </c>
      <c r="D37" s="158" t="s">
        <v>162</v>
      </c>
      <c r="E37" s="124"/>
      <c r="F37" s="100"/>
      <c r="G37" s="88"/>
      <c r="H37" s="100"/>
      <c r="I37" s="88"/>
      <c r="J37" s="88"/>
      <c r="K37" s="200"/>
      <c r="L37" s="200"/>
      <c r="M37" s="200"/>
      <c r="N37" s="200"/>
      <c r="O37" s="200"/>
      <c r="P37" s="159"/>
      <c r="Q37" s="160"/>
      <c r="R37" s="159"/>
      <c r="S37" s="101"/>
      <c r="T37" s="102"/>
      <c r="U37" s="193"/>
    </row>
    <row r="38" spans="1:21" ht="15" customHeight="1" x14ac:dyDescent="0.2">
      <c r="A38" s="96" t="s">
        <v>154</v>
      </c>
      <c r="B38" s="97" t="s">
        <v>1</v>
      </c>
      <c r="C38" s="161" t="s">
        <v>31</v>
      </c>
      <c r="D38" s="135" t="s">
        <v>2</v>
      </c>
      <c r="E38" s="124"/>
      <c r="F38" s="100">
        <v>3</v>
      </c>
      <c r="G38" s="88"/>
      <c r="H38" s="100"/>
      <c r="I38" s="129">
        <v>2</v>
      </c>
      <c r="J38" s="88">
        <f t="shared" ref="J38" si="13">I38*36</f>
        <v>72</v>
      </c>
      <c r="K38" s="200">
        <f>I29*4</f>
        <v>8</v>
      </c>
      <c r="L38" s="200">
        <v>4</v>
      </c>
      <c r="M38" s="200"/>
      <c r="N38" s="200">
        <v>4</v>
      </c>
      <c r="O38" s="200">
        <f t="shared" ref="O38" si="14">J38-K38</f>
        <v>64</v>
      </c>
      <c r="P38" s="100"/>
      <c r="Q38" s="100"/>
      <c r="R38" s="100"/>
      <c r="S38" s="162">
        <v>2</v>
      </c>
      <c r="T38" s="100"/>
      <c r="U38" s="191"/>
    </row>
    <row r="39" spans="1:21" ht="15" customHeight="1" x14ac:dyDescent="0.2">
      <c r="A39" s="96"/>
      <c r="B39" s="97"/>
      <c r="C39" s="98" t="s">
        <v>32</v>
      </c>
      <c r="D39" s="99" t="s">
        <v>196</v>
      </c>
      <c r="E39" s="124"/>
      <c r="F39" s="100"/>
      <c r="G39" s="88"/>
      <c r="H39" s="100"/>
      <c r="I39" s="88"/>
      <c r="J39" s="88"/>
      <c r="K39" s="88"/>
      <c r="L39" s="88"/>
      <c r="M39" s="88"/>
      <c r="N39" s="88"/>
      <c r="O39" s="88"/>
      <c r="P39" s="100"/>
      <c r="Q39" s="100"/>
      <c r="R39" s="100"/>
      <c r="S39" s="162"/>
      <c r="T39" s="100"/>
      <c r="U39" s="191"/>
    </row>
    <row r="40" spans="1:21" ht="15" x14ac:dyDescent="0.2">
      <c r="A40" s="96"/>
      <c r="B40" s="97"/>
      <c r="C40" s="98" t="s">
        <v>33</v>
      </c>
      <c r="D40" s="158" t="s">
        <v>195</v>
      </c>
      <c r="E40" s="124"/>
      <c r="F40" s="100"/>
      <c r="G40" s="88"/>
      <c r="H40" s="100"/>
      <c r="I40" s="88"/>
      <c r="J40" s="88"/>
      <c r="K40" s="88"/>
      <c r="L40" s="88"/>
      <c r="M40" s="88"/>
      <c r="N40" s="88"/>
      <c r="O40" s="88"/>
      <c r="P40" s="100"/>
      <c r="Q40" s="100"/>
      <c r="R40" s="100"/>
      <c r="S40" s="162"/>
      <c r="T40" s="100"/>
      <c r="U40" s="191"/>
    </row>
    <row r="41" spans="1:21" ht="13.35" customHeight="1" x14ac:dyDescent="0.2">
      <c r="A41" s="163"/>
      <c r="B41" s="306" t="s">
        <v>3</v>
      </c>
      <c r="C41" s="307"/>
      <c r="D41" s="307"/>
      <c r="E41" s="307"/>
      <c r="F41" s="307"/>
      <c r="G41" s="307"/>
      <c r="H41" s="307"/>
      <c r="I41" s="163">
        <f t="shared" ref="I41:U41" si="15">SUM(I46,I42)</f>
        <v>40</v>
      </c>
      <c r="J41" s="163">
        <f t="shared" si="15"/>
        <v>1440</v>
      </c>
      <c r="K41" s="163"/>
      <c r="L41" s="163"/>
      <c r="M41" s="163"/>
      <c r="N41" s="163"/>
      <c r="O41" s="163"/>
      <c r="P41" s="163">
        <f t="shared" si="15"/>
        <v>1440</v>
      </c>
      <c r="Q41" s="163">
        <f t="shared" si="15"/>
        <v>5</v>
      </c>
      <c r="R41" s="163">
        <f t="shared" si="15"/>
        <v>5</v>
      </c>
      <c r="S41" s="164">
        <f t="shared" si="15"/>
        <v>10</v>
      </c>
      <c r="T41" s="163">
        <f t="shared" si="15"/>
        <v>10</v>
      </c>
      <c r="U41" s="194">
        <f t="shared" si="15"/>
        <v>10</v>
      </c>
    </row>
    <row r="42" spans="1:21" ht="13.35" customHeight="1" x14ac:dyDescent="0.2">
      <c r="A42" s="163"/>
      <c r="B42" s="305" t="s">
        <v>4</v>
      </c>
      <c r="C42" s="305"/>
      <c r="D42" s="305"/>
      <c r="E42" s="305"/>
      <c r="F42" s="305"/>
      <c r="G42" s="305"/>
      <c r="H42" s="306"/>
      <c r="I42" s="163">
        <f t="shared" ref="I42:T42" si="16">SUM(I43:I45)</f>
        <v>30</v>
      </c>
      <c r="J42" s="163">
        <f t="shared" si="16"/>
        <v>1080</v>
      </c>
      <c r="K42" s="163"/>
      <c r="L42" s="163"/>
      <c r="M42" s="163"/>
      <c r="N42" s="163"/>
      <c r="O42" s="163"/>
      <c r="P42" s="163">
        <f t="shared" si="16"/>
        <v>1080</v>
      </c>
      <c r="Q42" s="163">
        <f t="shared" si="16"/>
        <v>5</v>
      </c>
      <c r="R42" s="163">
        <f t="shared" si="16"/>
        <v>5</v>
      </c>
      <c r="S42" s="164">
        <f t="shared" si="16"/>
        <v>10</v>
      </c>
      <c r="T42" s="163">
        <f t="shared" si="16"/>
        <v>10</v>
      </c>
      <c r="U42" s="194"/>
    </row>
    <row r="43" spans="1:21" ht="15" customHeight="1" x14ac:dyDescent="0.2">
      <c r="A43" s="96" t="s">
        <v>154</v>
      </c>
      <c r="B43" s="97" t="s">
        <v>1</v>
      </c>
      <c r="C43" s="104" t="s">
        <v>70</v>
      </c>
      <c r="D43" s="119" t="s">
        <v>174</v>
      </c>
      <c r="E43" s="124"/>
      <c r="F43" s="88"/>
      <c r="G43" s="100">
        <v>1</v>
      </c>
      <c r="H43" s="100"/>
      <c r="I43" s="165">
        <v>5</v>
      </c>
      <c r="J43" s="88">
        <f>I43*36</f>
        <v>180</v>
      </c>
      <c r="K43" s="88"/>
      <c r="L43" s="129"/>
      <c r="M43" s="129"/>
      <c r="N43" s="129"/>
      <c r="O43" s="88"/>
      <c r="P43" s="185">
        <f>J43</f>
        <v>180</v>
      </c>
      <c r="Q43" s="133">
        <v>5</v>
      </c>
      <c r="R43" s="133"/>
      <c r="S43" s="133"/>
      <c r="T43" s="133"/>
      <c r="U43" s="190"/>
    </row>
    <row r="44" spans="1:21" ht="29.1" customHeight="1" x14ac:dyDescent="0.25">
      <c r="A44" s="96" t="s">
        <v>154</v>
      </c>
      <c r="B44" s="166" t="s">
        <v>1</v>
      </c>
      <c r="C44" s="167" t="s">
        <v>136</v>
      </c>
      <c r="D44" s="128" t="s">
        <v>213</v>
      </c>
      <c r="E44" s="167"/>
      <c r="F44" s="167"/>
      <c r="G44" s="167">
        <v>2</v>
      </c>
      <c r="H44" s="167"/>
      <c r="I44" s="165">
        <v>5</v>
      </c>
      <c r="J44" s="88">
        <f t="shared" ref="J44:J45" si="17">I44*36</f>
        <v>180</v>
      </c>
      <c r="K44" s="167"/>
      <c r="L44" s="167"/>
      <c r="M44" s="167"/>
      <c r="N44" s="167"/>
      <c r="O44" s="167"/>
      <c r="P44" s="185">
        <f t="shared" ref="P44:P45" si="18">J44</f>
        <v>180</v>
      </c>
      <c r="Q44" s="122"/>
      <c r="R44" s="122">
        <v>5</v>
      </c>
      <c r="S44" s="122"/>
      <c r="T44" s="122"/>
      <c r="U44" s="188"/>
    </row>
    <row r="45" spans="1:21" ht="29.1" customHeight="1" x14ac:dyDescent="0.25">
      <c r="A45" s="96" t="s">
        <v>154</v>
      </c>
      <c r="B45" s="166" t="s">
        <v>1</v>
      </c>
      <c r="C45" s="167" t="s">
        <v>137</v>
      </c>
      <c r="D45" s="128" t="s">
        <v>175</v>
      </c>
      <c r="E45" s="167"/>
      <c r="F45" s="167"/>
      <c r="G45" s="167" t="s">
        <v>176</v>
      </c>
      <c r="H45" s="167"/>
      <c r="I45" s="165">
        <v>20</v>
      </c>
      <c r="J45" s="88">
        <f t="shared" si="17"/>
        <v>720</v>
      </c>
      <c r="K45" s="167"/>
      <c r="L45" s="167"/>
      <c r="M45" s="167"/>
      <c r="N45" s="167"/>
      <c r="O45" s="167"/>
      <c r="P45" s="185">
        <f t="shared" si="18"/>
        <v>720</v>
      </c>
      <c r="Q45" s="121"/>
      <c r="R45" s="121"/>
      <c r="S45" s="121">
        <v>10</v>
      </c>
      <c r="T45" s="121">
        <v>10</v>
      </c>
      <c r="U45" s="195"/>
    </row>
    <row r="46" spans="1:21" ht="14.25" x14ac:dyDescent="0.2">
      <c r="A46" s="163"/>
      <c r="B46" s="305" t="s">
        <v>0</v>
      </c>
      <c r="C46" s="305"/>
      <c r="D46" s="305"/>
      <c r="E46" s="305"/>
      <c r="F46" s="305"/>
      <c r="G46" s="305"/>
      <c r="H46" s="306"/>
      <c r="I46" s="168">
        <f>SUM(I47)</f>
        <v>10</v>
      </c>
      <c r="J46" s="168">
        <f t="shared" ref="J46:T46" si="19">SUM(J47)</f>
        <v>360</v>
      </c>
      <c r="K46" s="168"/>
      <c r="L46" s="168"/>
      <c r="M46" s="168"/>
      <c r="N46" s="168"/>
      <c r="O46" s="168"/>
      <c r="P46" s="168">
        <f t="shared" si="19"/>
        <v>360</v>
      </c>
      <c r="Q46" s="168">
        <f t="shared" si="19"/>
        <v>0</v>
      </c>
      <c r="R46" s="168">
        <f t="shared" si="19"/>
        <v>0</v>
      </c>
      <c r="S46" s="168">
        <f t="shared" si="19"/>
        <v>0</v>
      </c>
      <c r="T46" s="168">
        <f t="shared" si="19"/>
        <v>0</v>
      </c>
      <c r="U46" s="196">
        <f t="shared" ref="U46" si="20">SUM(U47)</f>
        <v>10</v>
      </c>
    </row>
    <row r="47" spans="1:21" ht="15" customHeight="1" x14ac:dyDescent="0.25">
      <c r="A47" s="96" t="s">
        <v>154</v>
      </c>
      <c r="B47" s="167" t="s">
        <v>1</v>
      </c>
      <c r="C47" s="167" t="s">
        <v>69</v>
      </c>
      <c r="D47" s="128" t="s">
        <v>135</v>
      </c>
      <c r="E47" s="169"/>
      <c r="F47" s="167"/>
      <c r="G47" s="167">
        <v>4</v>
      </c>
      <c r="H47" s="167"/>
      <c r="I47" s="167">
        <v>10</v>
      </c>
      <c r="J47" s="167">
        <f>I47*36</f>
        <v>360</v>
      </c>
      <c r="K47" s="167"/>
      <c r="L47" s="167"/>
      <c r="M47" s="167"/>
      <c r="N47" s="167"/>
      <c r="O47" s="167"/>
      <c r="P47" s="167">
        <f>J47</f>
        <v>360</v>
      </c>
      <c r="Q47" s="167"/>
      <c r="R47" s="167"/>
      <c r="S47" s="167"/>
      <c r="T47" s="167"/>
      <c r="U47" s="197">
        <v>10</v>
      </c>
    </row>
    <row r="48" spans="1:21" ht="14.25" x14ac:dyDescent="0.2">
      <c r="A48" s="163"/>
      <c r="B48" s="305" t="s">
        <v>73</v>
      </c>
      <c r="C48" s="305"/>
      <c r="D48" s="305"/>
      <c r="E48" s="305"/>
      <c r="F48" s="305"/>
      <c r="G48" s="305"/>
      <c r="H48" s="306"/>
      <c r="I48" s="163">
        <v>6</v>
      </c>
      <c r="J48" s="163">
        <f t="shared" ref="J48:J49" si="21">I48*36</f>
        <v>216</v>
      </c>
      <c r="K48" s="163"/>
      <c r="L48" s="163"/>
      <c r="M48" s="163"/>
      <c r="N48" s="163"/>
      <c r="O48" s="163">
        <f t="shared" ref="O48:O49" si="22">J48-K48</f>
        <v>216</v>
      </c>
      <c r="P48" s="163"/>
      <c r="Q48" s="170"/>
      <c r="R48" s="170"/>
      <c r="S48" s="170"/>
      <c r="T48" s="163"/>
      <c r="U48" s="194">
        <v>6</v>
      </c>
    </row>
    <row r="49" spans="1:21" ht="29.1" customHeight="1" x14ac:dyDescent="0.2">
      <c r="A49" s="96" t="s">
        <v>154</v>
      </c>
      <c r="B49" s="171"/>
      <c r="C49" s="167" t="s">
        <v>72</v>
      </c>
      <c r="D49" s="172" t="s">
        <v>71</v>
      </c>
      <c r="E49" s="115"/>
      <c r="F49" s="115"/>
      <c r="G49" s="115"/>
      <c r="H49" s="115"/>
      <c r="I49" s="167">
        <v>6</v>
      </c>
      <c r="J49" s="167">
        <f t="shared" si="21"/>
        <v>216</v>
      </c>
      <c r="K49" s="167"/>
      <c r="L49" s="167"/>
      <c r="M49" s="167"/>
      <c r="N49" s="167"/>
      <c r="O49" s="167">
        <f t="shared" si="22"/>
        <v>216</v>
      </c>
      <c r="P49" s="167"/>
      <c r="Q49" s="115"/>
      <c r="R49" s="115"/>
      <c r="S49" s="115"/>
      <c r="T49" s="167"/>
      <c r="U49" s="197">
        <v>6</v>
      </c>
    </row>
    <row r="50" spans="1:21" ht="15" x14ac:dyDescent="0.2">
      <c r="A50" s="163"/>
      <c r="B50" s="306" t="s">
        <v>97</v>
      </c>
      <c r="C50" s="307"/>
      <c r="D50" s="307"/>
      <c r="E50" s="307"/>
      <c r="F50" s="307"/>
      <c r="G50" s="307"/>
      <c r="H50" s="307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98"/>
    </row>
    <row r="51" spans="1:21" ht="15" x14ac:dyDescent="0.2">
      <c r="A51" s="173"/>
      <c r="B51" s="305" t="s">
        <v>0</v>
      </c>
      <c r="C51" s="305"/>
      <c r="D51" s="305"/>
      <c r="E51" s="305"/>
      <c r="F51" s="305"/>
      <c r="G51" s="305"/>
      <c r="H51" s="306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98"/>
    </row>
    <row r="52" spans="1:21" ht="15" x14ac:dyDescent="0.2">
      <c r="A52" s="170"/>
      <c r="B52" s="174"/>
      <c r="C52" s="175" t="s">
        <v>138</v>
      </c>
      <c r="D52" s="175" t="s">
        <v>139</v>
      </c>
      <c r="E52" s="170"/>
      <c r="F52" s="170"/>
      <c r="G52" s="170"/>
      <c r="H52" s="170"/>
      <c r="I52" s="168">
        <f>SUM(I53:I55)</f>
        <v>6</v>
      </c>
      <c r="J52" s="168">
        <f t="shared" ref="J52" si="23">SUM(J53:J55)</f>
        <v>216</v>
      </c>
      <c r="K52" s="199">
        <f>SUM(K53:K55)</f>
        <v>24</v>
      </c>
      <c r="L52" s="199">
        <f t="shared" ref="L52:O52" si="24">SUM(L53:L55)</f>
        <v>12</v>
      </c>
      <c r="M52" s="199"/>
      <c r="N52" s="199">
        <f t="shared" si="24"/>
        <v>12</v>
      </c>
      <c r="O52" s="199">
        <f t="shared" si="24"/>
        <v>192</v>
      </c>
      <c r="P52" s="115"/>
      <c r="Q52" s="115"/>
      <c r="R52" s="115"/>
      <c r="S52" s="115"/>
      <c r="T52" s="115"/>
      <c r="U52" s="198"/>
    </row>
    <row r="53" spans="1:21" ht="15" x14ac:dyDescent="0.2">
      <c r="A53" s="176" t="s">
        <v>154</v>
      </c>
      <c r="B53" s="177"/>
      <c r="C53" s="178" t="s">
        <v>140</v>
      </c>
      <c r="D53" s="179" t="s">
        <v>172</v>
      </c>
      <c r="E53" s="170"/>
      <c r="F53" s="170"/>
      <c r="G53" s="170"/>
      <c r="H53" s="170"/>
      <c r="I53" s="167">
        <v>2</v>
      </c>
      <c r="J53" s="88">
        <f t="shared" ref="J53" si="25">I53*36</f>
        <v>72</v>
      </c>
      <c r="K53" s="200">
        <v>8</v>
      </c>
      <c r="L53" s="200">
        <v>4</v>
      </c>
      <c r="M53" s="200"/>
      <c r="N53" s="200">
        <v>4</v>
      </c>
      <c r="O53" s="200">
        <f>J53-K53</f>
        <v>64</v>
      </c>
      <c r="P53" s="167"/>
      <c r="Q53" s="167">
        <v>2</v>
      </c>
      <c r="R53" s="167"/>
      <c r="S53" s="167"/>
      <c r="T53" s="167"/>
      <c r="U53" s="198"/>
    </row>
    <row r="54" spans="1:21" ht="15" x14ac:dyDescent="0.2">
      <c r="A54" s="176" t="s">
        <v>154</v>
      </c>
      <c r="B54" s="177"/>
      <c r="C54" s="178" t="s">
        <v>141</v>
      </c>
      <c r="D54" s="179" t="s">
        <v>194</v>
      </c>
      <c r="E54" s="170"/>
      <c r="F54" s="170"/>
      <c r="G54" s="170"/>
      <c r="H54" s="170"/>
      <c r="I54" s="167">
        <v>2</v>
      </c>
      <c r="J54" s="88">
        <f t="shared" ref="J54:J56" si="26">I54*36</f>
        <v>72</v>
      </c>
      <c r="K54" s="200">
        <v>8</v>
      </c>
      <c r="L54" s="200">
        <v>4</v>
      </c>
      <c r="M54" s="200"/>
      <c r="N54" s="200">
        <v>4</v>
      </c>
      <c r="O54" s="200">
        <f t="shared" ref="O54:O56" si="27">J54-K54</f>
        <v>64</v>
      </c>
      <c r="P54" s="167"/>
      <c r="Q54" s="167"/>
      <c r="R54" s="167">
        <v>2</v>
      </c>
      <c r="S54" s="167"/>
      <c r="T54" s="167"/>
      <c r="U54" s="198"/>
    </row>
    <row r="55" spans="1:21" ht="30" x14ac:dyDescent="0.2">
      <c r="A55" s="176" t="s">
        <v>154</v>
      </c>
      <c r="B55" s="177"/>
      <c r="C55" s="178" t="s">
        <v>142</v>
      </c>
      <c r="D55" s="99" t="s">
        <v>189</v>
      </c>
      <c r="E55" s="170"/>
      <c r="F55" s="170"/>
      <c r="G55" s="170"/>
      <c r="H55" s="170"/>
      <c r="I55" s="167">
        <v>2</v>
      </c>
      <c r="J55" s="88">
        <f t="shared" si="26"/>
        <v>72</v>
      </c>
      <c r="K55" s="200">
        <v>8</v>
      </c>
      <c r="L55" s="200">
        <v>4</v>
      </c>
      <c r="M55" s="200"/>
      <c r="N55" s="200">
        <v>4</v>
      </c>
      <c r="O55" s="200">
        <f t="shared" si="27"/>
        <v>64</v>
      </c>
      <c r="P55" s="167"/>
      <c r="Q55" s="167"/>
      <c r="R55" s="167"/>
      <c r="S55" s="167">
        <v>2</v>
      </c>
      <c r="T55" s="167"/>
      <c r="U55" s="198"/>
    </row>
    <row r="56" spans="1:21" ht="15" x14ac:dyDescent="0.2">
      <c r="A56" s="205" t="s">
        <v>154</v>
      </c>
      <c r="B56" s="206"/>
      <c r="C56" s="207" t="s">
        <v>211</v>
      </c>
      <c r="D56" s="208" t="s">
        <v>212</v>
      </c>
      <c r="E56" s="209"/>
      <c r="F56" s="210"/>
      <c r="G56" s="210"/>
      <c r="H56" s="210"/>
      <c r="I56" s="197">
        <v>2</v>
      </c>
      <c r="J56" s="200">
        <f t="shared" si="26"/>
        <v>72</v>
      </c>
      <c r="K56" s="200">
        <v>8</v>
      </c>
      <c r="L56" s="200">
        <v>4</v>
      </c>
      <c r="M56" s="200"/>
      <c r="N56" s="200">
        <v>4</v>
      </c>
      <c r="O56" s="200">
        <f t="shared" si="27"/>
        <v>64</v>
      </c>
      <c r="P56" s="197"/>
      <c r="Q56" s="197"/>
      <c r="R56" s="197"/>
      <c r="S56" s="197"/>
      <c r="T56" s="197">
        <v>2</v>
      </c>
      <c r="U56" s="198"/>
    </row>
    <row r="57" spans="1:21" s="6" customFormat="1" ht="15" customHeight="1" x14ac:dyDescent="0.2">
      <c r="A57" s="317"/>
      <c r="B57" s="318"/>
      <c r="C57" s="319"/>
      <c r="D57" s="180" t="s">
        <v>64</v>
      </c>
      <c r="E57" s="181">
        <v>14</v>
      </c>
      <c r="F57" s="182"/>
      <c r="G57" s="182"/>
      <c r="H57" s="182"/>
      <c r="I57" s="183"/>
      <c r="J57" s="116"/>
      <c r="K57" s="116"/>
      <c r="L57" s="116"/>
      <c r="M57" s="116"/>
      <c r="N57" s="116"/>
      <c r="O57" s="116"/>
      <c r="P57" s="116"/>
      <c r="Q57" s="116">
        <v>4</v>
      </c>
      <c r="R57" s="116">
        <v>4</v>
      </c>
      <c r="S57" s="116">
        <v>4</v>
      </c>
      <c r="T57" s="116">
        <v>2</v>
      </c>
      <c r="U57" s="85"/>
    </row>
    <row r="58" spans="1:21" s="6" customFormat="1" ht="15" customHeight="1" x14ac:dyDescent="0.2">
      <c r="A58" s="317"/>
      <c r="B58" s="318"/>
      <c r="C58" s="319"/>
      <c r="D58" s="332" t="s">
        <v>65</v>
      </c>
      <c r="E58" s="181"/>
      <c r="F58" s="182">
        <v>12</v>
      </c>
      <c r="G58" s="182"/>
      <c r="H58" s="182"/>
      <c r="I58" s="183"/>
      <c r="J58" s="116"/>
      <c r="K58" s="116"/>
      <c r="L58" s="116"/>
      <c r="M58" s="116"/>
      <c r="N58" s="116"/>
      <c r="O58" s="116"/>
      <c r="P58" s="116"/>
      <c r="Q58" s="334">
        <v>5</v>
      </c>
      <c r="R58" s="334">
        <v>5</v>
      </c>
      <c r="S58" s="334">
        <v>5</v>
      </c>
      <c r="T58" s="330">
        <v>1</v>
      </c>
      <c r="U58" s="328">
        <v>1</v>
      </c>
    </row>
    <row r="59" spans="1:21" s="6" customFormat="1" ht="15" customHeight="1" x14ac:dyDescent="0.2">
      <c r="A59" s="317"/>
      <c r="B59" s="318"/>
      <c r="C59" s="319"/>
      <c r="D59" s="333"/>
      <c r="E59" s="116"/>
      <c r="F59" s="116"/>
      <c r="G59" s="116">
        <v>5</v>
      </c>
      <c r="H59" s="116"/>
      <c r="I59" s="183"/>
      <c r="J59" s="116"/>
      <c r="K59" s="116"/>
      <c r="L59" s="116"/>
      <c r="M59" s="116"/>
      <c r="N59" s="116"/>
      <c r="O59" s="116"/>
      <c r="P59" s="116"/>
      <c r="Q59" s="335"/>
      <c r="R59" s="335"/>
      <c r="S59" s="335"/>
      <c r="T59" s="330"/>
      <c r="U59" s="329"/>
    </row>
    <row r="60" spans="1:21" x14ac:dyDescent="0.2">
      <c r="A60" s="331"/>
      <c r="B60" s="331"/>
      <c r="C60" s="331"/>
      <c r="D60" s="184" t="s">
        <v>66</v>
      </c>
      <c r="E60" s="117"/>
      <c r="F60" s="117"/>
      <c r="G60" s="117"/>
      <c r="H60" s="118" t="s">
        <v>157</v>
      </c>
      <c r="I60" s="117"/>
      <c r="J60" s="117"/>
      <c r="K60" s="117"/>
      <c r="L60" s="117"/>
      <c r="M60" s="117"/>
      <c r="N60" s="117"/>
      <c r="O60" s="117"/>
      <c r="P60" s="117"/>
      <c r="Q60" s="118"/>
      <c r="R60" s="118"/>
      <c r="S60" s="118"/>
      <c r="T60" s="118"/>
      <c r="U60" s="186"/>
    </row>
    <row r="64" spans="1:21" x14ac:dyDescent="0.2">
      <c r="D64" s="7"/>
    </row>
  </sheetData>
  <mergeCells count="36">
    <mergeCell ref="U58:U59"/>
    <mergeCell ref="T58:T59"/>
    <mergeCell ref="A60:C60"/>
    <mergeCell ref="D58:D59"/>
    <mergeCell ref="Q58:Q59"/>
    <mergeCell ref="R58:R59"/>
    <mergeCell ref="S58:S59"/>
    <mergeCell ref="A1:T1"/>
    <mergeCell ref="A57:C57"/>
    <mergeCell ref="A58:C58"/>
    <mergeCell ref="A59:C59"/>
    <mergeCell ref="A2:A4"/>
    <mergeCell ref="E2:H3"/>
    <mergeCell ref="B2:B4"/>
    <mergeCell ref="C2:C4"/>
    <mergeCell ref="D2:D4"/>
    <mergeCell ref="P2:P4"/>
    <mergeCell ref="Q2:R2"/>
    <mergeCell ref="S2:T2"/>
    <mergeCell ref="J2:J4"/>
    <mergeCell ref="I2:I4"/>
    <mergeCell ref="B41:H41"/>
    <mergeCell ref="O2:O4"/>
    <mergeCell ref="K2:N2"/>
    <mergeCell ref="L3:N3"/>
    <mergeCell ref="K3:K4"/>
    <mergeCell ref="B51:H51"/>
    <mergeCell ref="B42:H42"/>
    <mergeCell ref="B46:H46"/>
    <mergeCell ref="B48:H48"/>
    <mergeCell ref="B50:H50"/>
    <mergeCell ref="B6:H6"/>
    <mergeCell ref="B7:H7"/>
    <mergeCell ref="B8:H8"/>
    <mergeCell ref="B5:H5"/>
    <mergeCell ref="B22:H22"/>
  </mergeCells>
  <phoneticPr fontId="7" type="noConversion"/>
  <pageMargins left="0.7" right="0.7" top="0.75" bottom="0.75" header="0.3" footer="0.3"/>
  <pageSetup paperSize="9" scale="43" fitToHeight="0" orientation="landscape" r:id="rId1"/>
  <ignoredErrors>
    <ignoredError sqref="K22 P22:T22" formula="1"/>
    <ignoredError sqref="I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УП(титул.)</vt:lpstr>
      <vt:lpstr>КГУП</vt:lpstr>
      <vt:lpstr>План УП</vt:lpstr>
      <vt:lpstr>КГУП!Область_печати</vt:lpstr>
      <vt:lpstr>'Форма УП(титул.)'!Область_печати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2023-08-04T14:14:27Z</cp:lastPrinted>
  <dcterms:created xsi:type="dcterms:W3CDTF">2023-03-27T16:06:47Z</dcterms:created>
  <dcterms:modified xsi:type="dcterms:W3CDTF">2023-09-13T12:09:56Z</dcterms:modified>
</cp:coreProperties>
</file>